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 activeTab="1"/>
  </bookViews>
  <sheets>
    <sheet name="Годовой план (2)" sheetId="5" r:id="rId1"/>
    <sheet name="Годовой план" sheetId="4" r:id="rId2"/>
    <sheet name="Лист1" sheetId="1" r:id="rId3"/>
    <sheet name="Лист2" sheetId="2" r:id="rId4"/>
    <sheet name="Лист3" sheetId="3" r:id="rId5"/>
  </sheets>
  <externalReferences>
    <externalReference r:id="rId6"/>
  </externalReferences>
  <definedNames>
    <definedName name="ВидПредмета">'[1]Вид предмета'!$A$1:$A$3</definedName>
    <definedName name="_xlnm.Print_Titles" localSheetId="1">'Годовой план'!$11:$11</definedName>
    <definedName name="_xlnm.Print_Titles" localSheetId="0">'Годовой план (2)'!$6:$6</definedName>
    <definedName name="Способ">'[1]Способ закупки'!$A$1:$A$14</definedName>
  </definedNames>
  <calcPr calcId="144525"/>
</workbook>
</file>

<file path=xl/calcChain.xml><?xml version="1.0" encoding="utf-8"?>
<calcChain xmlns="http://schemas.openxmlformats.org/spreadsheetml/2006/main">
  <c r="K33" i="4" l="1"/>
  <c r="K276" i="4" l="1"/>
  <c r="K278" i="4"/>
  <c r="K277" i="4"/>
  <c r="K266" i="4" l="1"/>
  <c r="K267" i="4"/>
  <c r="K273" i="4"/>
  <c r="K275" i="4"/>
  <c r="K271" i="4"/>
  <c r="K269" i="4"/>
  <c r="K254" i="4" l="1"/>
  <c r="K253" i="4"/>
  <c r="K252" i="4"/>
  <c r="K251" i="4"/>
  <c r="K243" i="4"/>
  <c r="K235" i="4" l="1"/>
  <c r="K234" i="4"/>
  <c r="K228" i="4"/>
  <c r="K224" i="4"/>
  <c r="K223" i="4"/>
  <c r="K225" i="4"/>
  <c r="K209" i="4"/>
  <c r="K208" i="4"/>
  <c r="K207" i="4" l="1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51" i="4"/>
  <c r="K150" i="4"/>
  <c r="K149" i="4"/>
  <c r="K148" i="4"/>
  <c r="K133" i="4"/>
  <c r="K134" i="4"/>
  <c r="K128" i="4"/>
  <c r="K127" i="4"/>
  <c r="K125" i="4"/>
  <c r="K112" i="4"/>
  <c r="K110" i="4"/>
  <c r="K114" i="4"/>
  <c r="K113" i="4"/>
  <c r="K111" i="4"/>
  <c r="K109" i="4"/>
  <c r="K108" i="4"/>
  <c r="K107" i="4"/>
  <c r="K105" i="4"/>
  <c r="K104" i="4"/>
  <c r="K78" i="4"/>
  <c r="K96" i="4"/>
  <c r="K116" i="4"/>
  <c r="K115" i="4"/>
  <c r="K71" i="4" l="1"/>
  <c r="K69" i="4"/>
  <c r="K274" i="4" l="1"/>
  <c r="K279" i="4"/>
  <c r="K233" i="4" l="1"/>
  <c r="K232" i="4"/>
  <c r="K229" i="4"/>
  <c r="K222" i="4" l="1"/>
  <c r="K42" i="4"/>
  <c r="K166" i="4" l="1"/>
  <c r="K211" i="4"/>
  <c r="K210" i="4"/>
  <c r="K193" i="4"/>
  <c r="K192" i="4"/>
  <c r="K191" i="4"/>
  <c r="K188" i="4"/>
  <c r="K189" i="4"/>
  <c r="K190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87" i="4" l="1"/>
  <c r="K171" i="4"/>
  <c r="K170" i="4"/>
  <c r="K169" i="4"/>
  <c r="K168" i="4"/>
  <c r="K167" i="4"/>
  <c r="K153" i="4"/>
  <c r="K152" i="4"/>
  <c r="K147" i="4"/>
  <c r="K146" i="4"/>
  <c r="K145" i="4"/>
  <c r="K144" i="4"/>
  <c r="K143" i="4"/>
  <c r="K142" i="4"/>
  <c r="K139" i="4"/>
  <c r="K117" i="4"/>
  <c r="K106" i="4"/>
  <c r="K87" i="4"/>
  <c r="K67" i="4"/>
  <c r="K68" i="4"/>
  <c r="K65" i="4"/>
  <c r="K70" i="4"/>
  <c r="K66" i="4"/>
  <c r="K64" i="4"/>
  <c r="K244" i="4" l="1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4" i="4"/>
  <c r="K35" i="4"/>
  <c r="K36" i="4"/>
  <c r="K37" i="4"/>
  <c r="K38" i="4"/>
  <c r="K39" i="4"/>
  <c r="K40" i="4"/>
  <c r="K41" i="4"/>
  <c r="K43" i="4"/>
  <c r="K44" i="4"/>
  <c r="K14" i="4"/>
  <c r="K46" i="4" l="1"/>
  <c r="K270" i="4"/>
  <c r="K239" i="4" l="1"/>
  <c r="K238" i="4"/>
  <c r="K280" i="4" l="1"/>
  <c r="K258" i="4"/>
  <c r="K259" i="4"/>
  <c r="K261" i="4"/>
  <c r="K262" i="4"/>
  <c r="K263" i="4"/>
  <c r="K264" i="4"/>
  <c r="K265" i="4"/>
  <c r="K268" i="4"/>
  <c r="K272" i="4"/>
  <c r="K255" i="4"/>
  <c r="K237" i="4"/>
  <c r="K236" i="4"/>
  <c r="K121" i="4"/>
  <c r="K122" i="4"/>
  <c r="K118" i="4"/>
  <c r="K138" i="4" l="1"/>
  <c r="K155" i="4"/>
  <c r="K126" i="4" l="1"/>
  <c r="K129" i="4"/>
  <c r="K130" i="4"/>
  <c r="K57" i="4" l="1"/>
  <c r="K52" i="4"/>
  <c r="K256" i="4" l="1"/>
  <c r="K214" i="4"/>
  <c r="K217" i="4"/>
  <c r="K215" i="4"/>
  <c r="K218" i="4"/>
  <c r="K216" i="4"/>
  <c r="K158" i="4" l="1"/>
  <c r="K159" i="4"/>
  <c r="K160" i="4"/>
  <c r="K161" i="4"/>
  <c r="K162" i="4"/>
  <c r="K163" i="4"/>
  <c r="K164" i="4"/>
  <c r="K165" i="4"/>
  <c r="K212" i="4"/>
  <c r="K97" i="4" l="1"/>
  <c r="K91" i="4"/>
  <c r="K88" i="4"/>
  <c r="K86" i="4"/>
  <c r="K85" i="4"/>
  <c r="K81" i="4"/>
  <c r="K80" i="4"/>
  <c r="K77" i="4"/>
  <c r="K79" i="4"/>
  <c r="K75" i="4"/>
  <c r="K76" i="4"/>
  <c r="M166" i="4" l="1"/>
  <c r="N253" i="4" s="1"/>
  <c r="O253" i="4" s="1"/>
  <c r="M165" i="4"/>
  <c r="N252" i="4" s="1"/>
  <c r="O252" i="4" s="1"/>
  <c r="O255" i="4" l="1"/>
  <c r="M79" i="5" l="1"/>
  <c r="M82" i="5"/>
  <c r="M83" i="5"/>
  <c r="M84" i="5"/>
  <c r="M85" i="5"/>
  <c r="M86" i="5"/>
  <c r="M87" i="5"/>
  <c r="M88" i="5"/>
  <c r="M89" i="5"/>
  <c r="M90" i="5"/>
  <c r="M92" i="5"/>
  <c r="M93" i="5"/>
  <c r="M94" i="5"/>
  <c r="M95" i="5"/>
  <c r="M96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6" i="5"/>
  <c r="M157" i="5"/>
  <c r="M163" i="5"/>
  <c r="M164" i="5"/>
  <c r="M165" i="5"/>
  <c r="M168" i="5"/>
  <c r="M78" i="5"/>
  <c r="M259" i="5"/>
  <c r="N259" i="5" s="1"/>
  <c r="M268" i="5"/>
  <c r="K271" i="5"/>
  <c r="K272" i="5" s="1"/>
  <c r="K268" i="5"/>
  <c r="N268" i="5" s="1"/>
  <c r="K267" i="5"/>
  <c r="K266" i="5"/>
  <c r="K263" i="5"/>
  <c r="K262" i="5"/>
  <c r="K264" i="5" s="1"/>
  <c r="K258" i="5"/>
  <c r="M258" i="5" s="1"/>
  <c r="K257" i="5"/>
  <c r="K256" i="5"/>
  <c r="K255" i="5"/>
  <c r="K254" i="5"/>
  <c r="M254" i="5" s="1"/>
  <c r="K253" i="5"/>
  <c r="K252" i="5"/>
  <c r="K251" i="5"/>
  <c r="K250" i="5"/>
  <c r="K249" i="5"/>
  <c r="K248" i="5"/>
  <c r="K246" i="5"/>
  <c r="K245" i="5"/>
  <c r="K244" i="5"/>
  <c r="K243" i="5"/>
  <c r="K242" i="5"/>
  <c r="M242" i="5" s="1"/>
  <c r="K241" i="5"/>
  <c r="K240" i="5"/>
  <c r="M240" i="5" s="1"/>
  <c r="K239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79" i="5"/>
  <c r="K78" i="5"/>
  <c r="K80" i="5" s="1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245" i="4"/>
  <c r="M452" i="4" l="1"/>
  <c r="N505" i="4"/>
  <c r="K76" i="5"/>
  <c r="K260" i="5"/>
  <c r="K269" i="5"/>
  <c r="M271" i="5"/>
  <c r="M267" i="5"/>
  <c r="N267" i="5" s="1"/>
  <c r="M245" i="5"/>
  <c r="N245" i="5" s="1"/>
  <c r="M243" i="5"/>
  <c r="N243" i="5" s="1"/>
  <c r="M230" i="5"/>
  <c r="N230" i="5" s="1"/>
  <c r="N258" i="5"/>
  <c r="N254" i="5"/>
  <c r="N242" i="5"/>
  <c r="N240" i="5"/>
  <c r="M266" i="5"/>
  <c r="N266" i="5" s="1"/>
  <c r="N271" i="5"/>
  <c r="K219" i="5"/>
  <c r="K135" i="4"/>
  <c r="K132" i="4"/>
  <c r="K102" i="4"/>
  <c r="K101" i="4"/>
  <c r="K100" i="4"/>
  <c r="K99" i="4"/>
  <c r="K98" i="4"/>
  <c r="K95" i="4"/>
  <c r="K93" i="4"/>
  <c r="K92" i="4"/>
  <c r="K90" i="4"/>
  <c r="K54" i="4"/>
  <c r="D275" i="5" l="1"/>
  <c r="M378" i="4"/>
  <c r="K285" i="4"/>
  <c r="M315" i="4"/>
  <c r="K257" i="4" l="1"/>
  <c r="K249" i="4"/>
  <c r="K248" i="4"/>
  <c r="K247" i="4"/>
  <c r="K246" i="4"/>
  <c r="K231" i="4"/>
  <c r="K230" i="4"/>
  <c r="K227" i="4"/>
  <c r="K221" i="4"/>
  <c r="K220" i="4"/>
  <c r="K219" i="4"/>
  <c r="K157" i="4"/>
  <c r="K213" i="4" s="1"/>
  <c r="K141" i="4"/>
  <c r="K140" i="4"/>
  <c r="K137" i="4"/>
  <c r="K136" i="4"/>
  <c r="K94" i="4"/>
  <c r="K89" i="4"/>
  <c r="K53" i="4"/>
  <c r="K55" i="4"/>
  <c r="K56" i="4"/>
  <c r="K58" i="4"/>
  <c r="K59" i="4"/>
  <c r="K60" i="4"/>
  <c r="K61" i="4"/>
  <c r="K62" i="4"/>
  <c r="K63" i="4"/>
  <c r="K72" i="4"/>
  <c r="K73" i="4"/>
  <c r="K82" i="4"/>
  <c r="K83" i="4"/>
  <c r="K84" i="4"/>
  <c r="K281" i="4" l="1"/>
  <c r="K240" i="4"/>
  <c r="K226" i="4"/>
  <c r="K154" i="4"/>
  <c r="K119" i="4"/>
  <c r="K74" i="4"/>
  <c r="M403" i="4"/>
  <c r="M376" i="4"/>
  <c r="M400" i="4" l="1"/>
  <c r="M404" i="4"/>
</calcChain>
</file>

<file path=xl/sharedStrings.xml><?xml version="1.0" encoding="utf-8"?>
<sst xmlns="http://schemas.openxmlformats.org/spreadsheetml/2006/main" count="3001" uniqueCount="899">
  <si>
    <t>Фунтова Н.И.</t>
  </si>
  <si>
    <t>Гл. Бухгалтер</t>
  </si>
  <si>
    <t>Директор</t>
  </si>
  <si>
    <t>Общая сумма годового плана:</t>
  </si>
  <si>
    <t>Размер авансового плаежа, %</t>
  </si>
  <si>
    <t>Сумма планируемая для закупки, тенге*</t>
  </si>
  <si>
    <t>Место поставки товара, выполнения работ, оказания услуг</t>
  </si>
  <si>
    <t>Срок поставки товара, выполнения работ, оказания услуг</t>
  </si>
  <si>
    <t>Ед. измерения</t>
  </si>
  <si>
    <t>Полная характеристика (описание) товаров, работ и услуг</t>
  </si>
  <si>
    <t>способ закупок</t>
  </si>
  <si>
    <t>Наименование закупаемых товаров, работ и услуг</t>
  </si>
  <si>
    <t>№ п/п</t>
  </si>
  <si>
    <t xml:space="preserve">           Комунальное  Государственное учреждение "Коррекционная школа  - интернат № 1" управления образования Восточно-Казахстанской области</t>
  </si>
  <si>
    <t>Приложение 2 к Правилам</t>
  </si>
  <si>
    <t>Исп. Бухгалтер по гос. закупкам</t>
  </si>
  <si>
    <t>январь-декабрь</t>
  </si>
  <si>
    <t>г.Зыряновск ул. Бухтарминская, 127</t>
  </si>
  <si>
    <t>Приобретение медикаментов и прочих средств медицинского назначения ( 142 специфика)</t>
  </si>
  <si>
    <t>февраль</t>
  </si>
  <si>
    <t>март</t>
  </si>
  <si>
    <t>сентябрь</t>
  </si>
  <si>
    <t>Дизельное топливо</t>
  </si>
  <si>
    <t>Бензин АИ-80</t>
  </si>
  <si>
    <t>Итого</t>
  </si>
  <si>
    <t>Приобретение прочих запасов (специфика 149)</t>
  </si>
  <si>
    <t>Порошок стиральный (автомат)</t>
  </si>
  <si>
    <t>Ароматиированный добавки, отбеливатель, энзимы, экономная упаковка вес 9 кг</t>
  </si>
  <si>
    <t>Порошок стиральный (ручная стирка)</t>
  </si>
  <si>
    <t>Средство моющее синтетическое, порошкообразное, для ручной стирки и стиральный машин с присутствием отбеливателя, ароматизированных добавок, энзимы, вес 0,4 кг</t>
  </si>
  <si>
    <t>Мыло туалетное</t>
  </si>
  <si>
    <t>Твердое, марки "Десткое", вес 90 гр</t>
  </si>
  <si>
    <t>Мыло хозяйственное</t>
  </si>
  <si>
    <t>Шампунь</t>
  </si>
  <si>
    <t>Твердое, 1 группы, 72%, масса 250 гр</t>
  </si>
  <si>
    <t>На основе целебных трав, для всех типов волос, масса 400 мл, пластиковая упаковка</t>
  </si>
  <si>
    <t>Паста зубная</t>
  </si>
  <si>
    <t>Желеобразная масса (паста или гель) отбеливающая, с содержанием фтора, масса 100 мл</t>
  </si>
  <si>
    <t>апрель</t>
  </si>
  <si>
    <t>Средство для мытья посуды</t>
  </si>
  <si>
    <t>Средство для мытья посуды с витаминами, гиппоаллергенное, масса 500 мл</t>
  </si>
  <si>
    <t>Средство для чистки ванн и раковин</t>
  </si>
  <si>
    <t>Чистящий порошок с дезинфицирующим свойствами с содержанием соды и лимона, масса 0,4 кг</t>
  </si>
  <si>
    <t>Бумага туалетная</t>
  </si>
  <si>
    <t>Качественная, мягкая, масса 100 гр, однослойная, ширина не менее 90 мм, длина не менее 30 м</t>
  </si>
  <si>
    <t>Карбонат натрия (сода кальцинированная)</t>
  </si>
  <si>
    <t>Масса 0,5 кг</t>
  </si>
  <si>
    <t>Средство для мытья стекол</t>
  </si>
  <si>
    <t>Средство для мытья всех стеклынных и зеркльных поверхностей с нашатырным спиртом, 500 мл</t>
  </si>
  <si>
    <t>Мыло туалетное жидкое</t>
  </si>
  <si>
    <t>Жидкое гелеобразное, гиппоаллергенное, массой 250 мл, с дозатором</t>
  </si>
  <si>
    <t>Дизенфицирующие средство</t>
  </si>
  <si>
    <t xml:space="preserve"> содержанием хлора, таблетками, 300 шт в упаковке</t>
  </si>
  <si>
    <t>Зубная щетка</t>
  </si>
  <si>
    <t>Средней жесткости</t>
  </si>
  <si>
    <t>Бумажное полотенце</t>
  </si>
  <si>
    <t>Плотное, белое в упаковке</t>
  </si>
  <si>
    <t>Мешки для мусора</t>
  </si>
  <si>
    <t>Полиэтиленовые мешки для мусора с ручками повышенной плотности, в упаковке 20 шт</t>
  </si>
  <si>
    <t>Салфетка бумажная</t>
  </si>
  <si>
    <t>Плотная, в упаковке 100 шт</t>
  </si>
  <si>
    <t>Ветошь</t>
  </si>
  <si>
    <t>Обтирочная, хлобчатобумажная, тонкая, мягкая</t>
  </si>
  <si>
    <t>Перчатки технические</t>
  </si>
  <si>
    <t>Трикотажные, хлопчатобумажные с точечным покрытием ПВХ</t>
  </si>
  <si>
    <t>Резиновые, гелевые</t>
  </si>
  <si>
    <t xml:space="preserve">Отбеливатель сухой </t>
  </si>
  <si>
    <t>Расческа</t>
  </si>
  <si>
    <t>Натрий хлористый, карбонат натрия,, ПАВ, тринолифосфат натрия</t>
  </si>
  <si>
    <t>В ассортименте, мелкие и крупные зубцы</t>
  </si>
  <si>
    <t>Лампочка электрическая</t>
  </si>
  <si>
    <t>(бесспиральная аргоновая) Б220-230-60-1 мощность 60 Вт Е27</t>
  </si>
  <si>
    <t>(бесспиральная аргоновая) Б220-230-60-1 мощность 60 Вт Е14</t>
  </si>
  <si>
    <t>Лампа накаливания</t>
  </si>
  <si>
    <t>Энергосберегающая, теплый свет, мощность 17 Вт</t>
  </si>
  <si>
    <t>Кран</t>
  </si>
  <si>
    <t>Смеситель для ваннны двухрукояточный с подводкамив раздельных отверстиях, настенный с душевой сеткой на гибком шланге, поворотный</t>
  </si>
  <si>
    <t>Смеситель для умывальника, двухрукояточный с подводкамив раздельных отверстиях, повороточный</t>
  </si>
  <si>
    <t>Полотно ножовочное</t>
  </si>
  <si>
    <t>Металлическое, черное 300 мм</t>
  </si>
  <si>
    <t>Кран букса</t>
  </si>
  <si>
    <t>Шлифовальная шкурка</t>
  </si>
  <si>
    <t>Пленка</t>
  </si>
  <si>
    <t>Веник</t>
  </si>
  <si>
    <t>Коллер</t>
  </si>
  <si>
    <t>Цемент</t>
  </si>
  <si>
    <t>Обои</t>
  </si>
  <si>
    <t>Сухая строительная смесь</t>
  </si>
  <si>
    <t>Кисть малярная</t>
  </si>
  <si>
    <t>150*50 мм натуральная щетина, дер ручка</t>
  </si>
  <si>
    <t>Кисть плоская</t>
  </si>
  <si>
    <t>38 мм плоская, натуральная щетина деревянная ручка</t>
  </si>
  <si>
    <t>75 мм плоская, натуральная щетина, деревянная ручка</t>
  </si>
  <si>
    <t>Валик</t>
  </si>
  <si>
    <t>Д 38, 240 мм с ручкой</t>
  </si>
  <si>
    <t>Поролоновый, бюгель 6 мм, 80*180 мм</t>
  </si>
  <si>
    <t>Кузбаслак</t>
  </si>
  <si>
    <t>Массой 5 л Д-6</t>
  </si>
  <si>
    <t>Клей обойный</t>
  </si>
  <si>
    <t>250 гр, для всех видов обоев</t>
  </si>
  <si>
    <t>Бордюры и фризы бумажные</t>
  </si>
  <si>
    <t>Разных цветов</t>
  </si>
  <si>
    <t>Подписка</t>
  </si>
  <si>
    <t>Согласно заявки</t>
  </si>
  <si>
    <t>Бумага для принтера</t>
  </si>
  <si>
    <t>Цветная бумага для принтера</t>
  </si>
  <si>
    <t>Формат  А-4, цвет в ассортименте</t>
  </si>
  <si>
    <t>Альбом для рисования</t>
  </si>
  <si>
    <t>Формат А4, на скрепке, обложка мелованный картон, 40 листов</t>
  </si>
  <si>
    <t>Краски акварельные</t>
  </si>
  <si>
    <t>Пластмассовая упаковка, 16 цветов</t>
  </si>
  <si>
    <t>Кисти для рисования</t>
  </si>
  <si>
    <t>3 штуки разного размера. Из натуральных волос в блистерной упаковке</t>
  </si>
  <si>
    <t>Гуашь</t>
  </si>
  <si>
    <t>В блок-таре, объем 20 мл, 6 цветов</t>
  </si>
  <si>
    <t>Карандаши цветные</t>
  </si>
  <si>
    <t>Скоросшиватель картонный</t>
  </si>
  <si>
    <t>Мелованный, белый</t>
  </si>
  <si>
    <t>Файл для бумаги</t>
  </si>
  <si>
    <t>Плотность 40 микрон, формат А-4</t>
  </si>
  <si>
    <t>Корректирующая ручка</t>
  </si>
  <si>
    <t>Клей-карандаш</t>
  </si>
  <si>
    <t>Для склеивания бумаги и картона, нетоксичен, 35 гр</t>
  </si>
  <si>
    <t>Ручка</t>
  </si>
  <si>
    <t>Эргономичный резиновый держатель для пальцев, толщина письма 0,6 мм, прочный и стильный корпус, увеличенны й запас чернил, пишущий узел из сплава никеля и серебра, плвное письмо за счет мягких чернил в стержне (синяя, черная)</t>
  </si>
  <si>
    <t>Регистратор</t>
  </si>
  <si>
    <t>Тетрадь</t>
  </si>
  <si>
    <t>12 листов. Формат А5</t>
  </si>
  <si>
    <t>48 листов, формат А5, скреплены металлической скобкой в клетку</t>
  </si>
  <si>
    <t>Карандаш автоматический</t>
  </si>
  <si>
    <t>Твердо-мягкий, толзина стержня 0,5 мм. С нажимным механизмом, металлический наконечник, с ластиком на колпачке</t>
  </si>
  <si>
    <t>Табель успеваемости</t>
  </si>
  <si>
    <t>Для учащихся, 1-4 класса</t>
  </si>
  <si>
    <t>Журнал классный</t>
  </si>
  <si>
    <t>Для учащихся 1-4 классов</t>
  </si>
  <si>
    <t>Для учащихся 5-11 классов</t>
  </si>
  <si>
    <t>Ватман</t>
  </si>
  <si>
    <t>Почетные грамоты, благодарстенные письма</t>
  </si>
  <si>
    <t>Плотный картон</t>
  </si>
  <si>
    <t>Папка пластиковая, с файлами</t>
  </si>
  <si>
    <t>Папка пластиковая с пружиной</t>
  </si>
  <si>
    <t>Формат А4, цветная обложка в ассортименте</t>
  </si>
  <si>
    <t>Фломастеры</t>
  </si>
  <si>
    <t>Смываемые чернила, вентилируемый колпачек, стержень заблокированный, конусовидный, диаметр 2 мм, 12 цветов</t>
  </si>
  <si>
    <t>Лента клейкая (скотч)</t>
  </si>
  <si>
    <t>Булавка-иголка</t>
  </si>
  <si>
    <t>с ушком</t>
  </si>
  <si>
    <t>Носки мужские</t>
  </si>
  <si>
    <t>декабрь</t>
  </si>
  <si>
    <t>январь</t>
  </si>
  <si>
    <t>Оплата прочих услуг и работ (159 специфика)</t>
  </si>
  <si>
    <t>Техническое обслуживание автомобиля УАЗ</t>
  </si>
  <si>
    <t>Вывоз мусора</t>
  </si>
  <si>
    <t>Техническое обслуживание противопожарной сигнализации</t>
  </si>
  <si>
    <t>Дератизация, дезинфекция</t>
  </si>
  <si>
    <t>Перезарядка огнетушителя ОПУ-5</t>
  </si>
  <si>
    <t>Профилактические испытания электрооборудования</t>
  </si>
  <si>
    <t>Промывка и опрессовка системы отопления</t>
  </si>
  <si>
    <t>Обслуживание компьютерной техники</t>
  </si>
  <si>
    <t>Заправка картриджей</t>
  </si>
  <si>
    <t>Проведение технического осмотра независимой экспертизой для списания основных средств</t>
  </si>
  <si>
    <t>май</t>
  </si>
  <si>
    <t>июль</t>
  </si>
  <si>
    <t>август</t>
  </si>
  <si>
    <t>Из одного источника, путем прямого заключения договора о государственных закупках</t>
  </si>
  <si>
    <t>Из одного источника, путем прямого заключения договора о государственных закупках согласно пп.25. п.3 с.39</t>
  </si>
  <si>
    <t>Из одного источника, путем прямого заключения договора о государственных закупках согласно пп.42. п.3 с.39</t>
  </si>
  <si>
    <t>Взносы на обязательное страхование ( 123 специфика)</t>
  </si>
  <si>
    <t>Страхование автотранспорта</t>
  </si>
  <si>
    <t>Оплата коммунальных услуг ( 151 специфика)</t>
  </si>
  <si>
    <t>Тепловая энергия</t>
  </si>
  <si>
    <t>Услуги по продаже воды по муниципальным трубопроводам</t>
  </si>
  <si>
    <t>Услуги по передаче и распределению электроэнергии</t>
  </si>
  <si>
    <t>Оплата услуг связи (специфика 152)</t>
  </si>
  <si>
    <t>Услуги телефонной связи и интернета</t>
  </si>
  <si>
    <t>Связь, интернет</t>
  </si>
  <si>
    <t>Производственный контроль</t>
  </si>
  <si>
    <t>март, июль,октябрь, декабрь</t>
  </si>
  <si>
    <t>Поверка оборудовния</t>
  </si>
  <si>
    <t>Техническое обслуживание автомобиля Мitsubishi Space Gear</t>
  </si>
  <si>
    <t>Страхование автомобиля УАЗ</t>
  </si>
  <si>
    <t>Страхование автомобиля Мitsubishi Space Gear</t>
  </si>
  <si>
    <t>февраль, август</t>
  </si>
  <si>
    <t>Поверка медицинского оборудоваия весов, холодильников, термометров, гигрометра, юстировка весов</t>
  </si>
  <si>
    <t>март, сентябрь</t>
  </si>
  <si>
    <t>Проведение исследований по производстенному контролю в столовых организованных коллективах</t>
  </si>
  <si>
    <t>Уничтожение мед. отходов</t>
  </si>
  <si>
    <t>Прием и сжигание мед. отходов класса Б</t>
  </si>
  <si>
    <t>Банковские услуги</t>
  </si>
  <si>
    <t>февраль-декабрь</t>
  </si>
  <si>
    <t>Программное техническое и методологическое обслуживание программного продукта "Парус-КАЗ" Модуль "Бюджетная заявка"</t>
  </si>
  <si>
    <t>Тепло</t>
  </si>
  <si>
    <t>Вода, канализация</t>
  </si>
  <si>
    <t>Электроэнергия</t>
  </si>
  <si>
    <t>Техническое обслуживание  автотранспорта (замена масел, жидкостей, фильтров, тормозных колодок, свечей, ремней)</t>
  </si>
  <si>
    <t>Дератизация, дезенсекция</t>
  </si>
  <si>
    <t>Услуги по перезарядке огнетушителей</t>
  </si>
  <si>
    <t>Изготовление и установка дверных блоков</t>
  </si>
  <si>
    <t>Из одного источника, путем прямого заключения договора о государственных закупках согласно пп.1. п.3 с.39</t>
  </si>
  <si>
    <t>Количество</t>
  </si>
  <si>
    <t>Цена</t>
  </si>
  <si>
    <t>шт</t>
  </si>
  <si>
    <t>кг</t>
  </si>
  <si>
    <t>л</t>
  </si>
  <si>
    <t>уп</t>
  </si>
  <si>
    <t>бут</t>
  </si>
  <si>
    <t>пачка</t>
  </si>
  <si>
    <t>рулон</t>
  </si>
  <si>
    <t>м.п.</t>
  </si>
  <si>
    <t>пара</t>
  </si>
  <si>
    <t>м</t>
  </si>
  <si>
    <t>литр</t>
  </si>
  <si>
    <t>согласно заявке</t>
  </si>
  <si>
    <t>набор</t>
  </si>
  <si>
    <t>усл</t>
  </si>
  <si>
    <t>Обслуживание программного продукта 1С</t>
  </si>
  <si>
    <t>(Двадцать восемь миллионов пятьсот шестьдесят восемь тысяч)</t>
  </si>
  <si>
    <t>Из одного источника, путем прямого заключения договора о государственных закупках согласно пп.11. п.3 с.39</t>
  </si>
  <si>
    <t>дягтярная, 200 мл</t>
  </si>
  <si>
    <t>Губка</t>
  </si>
  <si>
    <t>спиральная, для посуды, металлическая</t>
  </si>
  <si>
    <t>шт.</t>
  </si>
  <si>
    <t>Розетка наружняя</t>
  </si>
  <si>
    <t>откр. 2-мест. РА10-304-б</t>
  </si>
  <si>
    <t>СИЗ 4</t>
  </si>
  <si>
    <t>СИЗ 2</t>
  </si>
  <si>
    <t>Изолента</t>
  </si>
  <si>
    <t>синяя большая</t>
  </si>
  <si>
    <t>поворотная</t>
  </si>
  <si>
    <t>шаровый, д15, соединение резьбовое</t>
  </si>
  <si>
    <t>мелкая на тканевой основе</t>
  </si>
  <si>
    <t>Коробка монтажная</t>
  </si>
  <si>
    <t>для подштукотурного монтажа с крышкой 100*100*50</t>
  </si>
  <si>
    <t>Арматура для бочков</t>
  </si>
  <si>
    <t>комплект кнопка двойная хром б/п WC 9010C</t>
  </si>
  <si>
    <t>Переходник</t>
  </si>
  <si>
    <t>1/2н-3/4н</t>
  </si>
  <si>
    <t>3/4н-1н</t>
  </si>
  <si>
    <t>Гайка</t>
  </si>
  <si>
    <t>д 20 сталь</t>
  </si>
  <si>
    <t>д 32 сталь</t>
  </si>
  <si>
    <t>Сгон</t>
  </si>
  <si>
    <t>д 15 сталь</t>
  </si>
  <si>
    <t xml:space="preserve">д 32 </t>
  </si>
  <si>
    <t>Муфта</t>
  </si>
  <si>
    <t>Радиатор</t>
  </si>
  <si>
    <t>чугунный МС-140М*500 7 секций</t>
  </si>
  <si>
    <t>Горшок цветочный</t>
  </si>
  <si>
    <t>23 л. с поддоном</t>
  </si>
  <si>
    <t>3 л. с поддоном</t>
  </si>
  <si>
    <t>1 л. с поддоном</t>
  </si>
  <si>
    <t>5 л. с поддоном</t>
  </si>
  <si>
    <t>полиэтиленовая, 1500*150</t>
  </si>
  <si>
    <t>Семена цветов</t>
  </si>
  <si>
    <t>в ассортименте</t>
  </si>
  <si>
    <t>чилижный, из материала растительного происхождения</t>
  </si>
  <si>
    <t>сорго из материала растительного происхождения</t>
  </si>
  <si>
    <t>Лопата снеговая</t>
  </si>
  <si>
    <t>пластмассовая с деревянным черенком V-ручкой 365*380</t>
  </si>
  <si>
    <t>Лопата</t>
  </si>
  <si>
    <t>скрепер для снега, полиэтилеовый пластик, Длина 1495 мм, черенок сталь</t>
  </si>
  <si>
    <t>Ведро</t>
  </si>
  <si>
    <t>пластмассовое, 10л.</t>
  </si>
  <si>
    <t>пластмассовое, 5л.</t>
  </si>
  <si>
    <t>Контейнер для мусора</t>
  </si>
  <si>
    <t>с педалью. 10л.</t>
  </si>
  <si>
    <t>Корзина для бумаг</t>
  </si>
  <si>
    <t>с порезями</t>
  </si>
  <si>
    <t>Подставка-сушка</t>
  </si>
  <si>
    <t>для столовых приборов</t>
  </si>
  <si>
    <t>Доска разделочная</t>
  </si>
  <si>
    <t>береза, 350*240*15</t>
  </si>
  <si>
    <t>Бак</t>
  </si>
  <si>
    <t>20 л. алюминевый</t>
  </si>
  <si>
    <t>Тарелка для овощей</t>
  </si>
  <si>
    <t>нержавеющая сталь, четырехгранная</t>
  </si>
  <si>
    <t>Швабра</t>
  </si>
  <si>
    <t>для мытья пола с деревянной ручкой 150 см</t>
  </si>
  <si>
    <t>Олифа оксаль</t>
  </si>
  <si>
    <t>светлая, марки В, массовая для нелетучих веществ. 54,5%55,5</t>
  </si>
  <si>
    <t>разных цветов, 100мл, паста для водоэмульсии</t>
  </si>
  <si>
    <t>Краска воднодисперсионная</t>
  </si>
  <si>
    <t>для стен и потолков внутри помещения, матовая, белая, протирающаяся , масса 25 кг</t>
  </si>
  <si>
    <t>Изветь хлорная</t>
  </si>
  <si>
    <t>в пакетах по 2 кг, марки А, 1-й сорт, 28%</t>
  </si>
  <si>
    <t>масса 50 кг, для строительных растворов</t>
  </si>
  <si>
    <t>виниловые на бумажной основе(100*0,53)</t>
  </si>
  <si>
    <t>глатт, водостойкая</t>
  </si>
  <si>
    <t>финиш, водостойкая</t>
  </si>
  <si>
    <t>уп.</t>
  </si>
  <si>
    <t>Формат А-4, белая, 500 листов, плотность 80 гр/м2</t>
  </si>
  <si>
    <t>Дырокол</t>
  </si>
  <si>
    <t>большой</t>
  </si>
  <si>
    <t>квартал</t>
  </si>
  <si>
    <t>маленький</t>
  </si>
  <si>
    <t>шестигарнные корпус из натурального дерева, яркие насыщенные цвета, картонная упаковка</t>
  </si>
  <si>
    <t>объем 7мл, металлический наконечник</t>
  </si>
  <si>
    <t>Стикер-закладка</t>
  </si>
  <si>
    <t>цветные в укаповке 5 цветов, 45*12мм/1цвет 25стикеров</t>
  </si>
  <si>
    <t>Формат А1, плотный белый картон</t>
  </si>
  <si>
    <t>Пластилин</t>
  </si>
  <si>
    <t>пластилин</t>
  </si>
  <si>
    <t>Калькулятор</t>
  </si>
  <si>
    <t>крупные цифры, 15*20</t>
  </si>
  <si>
    <t>Линейка</t>
  </si>
  <si>
    <t>пластик</t>
  </si>
  <si>
    <t>формат А4, плотный картон их ПХВ, металлический обоок по нижнему краю, отверстие в корешке для удобства вынимания из шкафа ш7,5 см</t>
  </si>
  <si>
    <t>Маркер</t>
  </si>
  <si>
    <t>широкий стержень с уклоном, разных цветов</t>
  </si>
  <si>
    <t>ширина 18мм, длина 30м, высокая клейкая способность, бесшумная</t>
  </si>
  <si>
    <t>ширина 48мм, длина 132м, высокая клейкая способность, бесшумная</t>
  </si>
  <si>
    <t>Свидетельство об образовани</t>
  </si>
  <si>
    <t>Серии БТ (коррекционная школа) с твердой обложкой 9 класс</t>
  </si>
  <si>
    <t>Серии КБ (коррекционная школа) с твердой обложкой 10 кл</t>
  </si>
  <si>
    <t>Полотенце махровое</t>
  </si>
  <si>
    <t>разных цветов, мягкое, 80*40</t>
  </si>
  <si>
    <t>Ткань еко-еко</t>
  </si>
  <si>
    <t>красный</t>
  </si>
  <si>
    <t>Ткань креп-сатин</t>
  </si>
  <si>
    <t>черный</t>
  </si>
  <si>
    <t>Ткань шифон</t>
  </si>
  <si>
    <t>голубой</t>
  </si>
  <si>
    <t>Пайетки</t>
  </si>
  <si>
    <t>черные, голубые, красные, серебрянные</t>
  </si>
  <si>
    <t>Ткань</t>
  </si>
  <si>
    <t>камуфляжная</t>
  </si>
  <si>
    <t>Лента-липучка</t>
  </si>
  <si>
    <t>Ткань портьерная</t>
  </si>
  <si>
    <t>плотная</t>
  </si>
  <si>
    <t>Лента атласная</t>
  </si>
  <si>
    <t>красная, желтая, синяя, зеленая 5 см</t>
  </si>
  <si>
    <t>фвраль</t>
  </si>
  <si>
    <t>для штор</t>
  </si>
  <si>
    <t>Ткань габардин</t>
  </si>
  <si>
    <t>синий</t>
  </si>
  <si>
    <t>Чешки</t>
  </si>
  <si>
    <t>белые р-р 35-40</t>
  </si>
  <si>
    <t>Носки женские</t>
  </si>
  <si>
    <t>размер с 28-43, разные цвета</t>
  </si>
  <si>
    <t>размер с 28-43, черные</t>
  </si>
  <si>
    <t>Пантенол 58,0 аэрозоль</t>
  </si>
  <si>
    <r>
      <t>Аэрозоль,  в виде белой пены с легким кислым запахом.</t>
    </r>
    <r>
      <rPr>
        <sz val="8"/>
        <rFont val="Times New Roman"/>
        <family val="1"/>
        <charset val="204"/>
      </rPr>
      <t>На момент поставки срок годности не менее 1 год 7 мес.</t>
    </r>
  </si>
  <si>
    <t>фл</t>
  </si>
  <si>
    <t>г.Зыряновск ул. Бухтарминская,127</t>
  </si>
  <si>
    <t>Травмалгон гель</t>
  </si>
  <si>
    <t>тюбик</t>
  </si>
  <si>
    <t>Аджисепт</t>
  </si>
  <si>
    <r>
      <t>Таблетки (пастилы) для рассасывания.</t>
    </r>
    <r>
      <rPr>
        <sz val="8"/>
        <rFont val="Times New Roman"/>
        <family val="1"/>
        <charset val="204"/>
      </rPr>
      <t>На момент поставки срок годности не менее 2х лет</t>
    </r>
    <r>
      <rPr>
        <sz val="8"/>
        <color indexed="64"/>
        <rFont val="Times New Roman"/>
        <family val="1"/>
        <charset val="204"/>
      </rPr>
      <t>.</t>
    </r>
  </si>
  <si>
    <t>азитромицин</t>
  </si>
  <si>
    <t>г.Зыряновск ул. Бухтарминская,128</t>
  </si>
  <si>
    <t xml:space="preserve">аква марис </t>
  </si>
  <si>
    <t>спрей назалный</t>
  </si>
  <si>
    <t>алмагель</t>
  </si>
  <si>
    <r>
      <t xml:space="preserve">суспензия белого или слегка сероватого цвета с характерным сладковатым вкусом и свежим характерным запахом лимона. При хранении, особенно при низких температурах, на поверхности выделяется слой прозрачной жидкости. При энергичном взбалтывании флакона гомогенность суспензии восстанавливается.Обладает обезболивающим эффектом. </t>
    </r>
    <r>
      <rPr>
        <sz val="8"/>
        <rFont val="Times New Roman"/>
        <family val="1"/>
        <charset val="204"/>
      </rPr>
      <t>На момент поставки срок годности не менее 1 год 6 мес.</t>
    </r>
  </si>
  <si>
    <t>алфавит детский сад №60</t>
  </si>
  <si>
    <t>амбробене сироп 100 мл</t>
  </si>
  <si>
    <t>Анальгин</t>
  </si>
  <si>
    <r>
      <t>Таблетки белого или белого с желтоватым оттенком цвета.</t>
    </r>
    <r>
      <rPr>
        <sz val="8"/>
        <rFont val="Times New Roman"/>
        <family val="1"/>
        <charset val="204"/>
      </rPr>
      <t>На момент поставки срок годности не менее 3х лет.</t>
    </r>
  </si>
  <si>
    <r>
      <t>Лекарственная форма - таблетки для рассасывания плоскоцилиндрические, белого с желтоватым оттенком цвета.</t>
    </r>
    <r>
      <rPr>
        <sz val="8"/>
        <rFont val="Times New Roman"/>
        <family val="1"/>
        <charset val="204"/>
      </rPr>
      <t>На момент поставки срок годности не менее 2х лет.</t>
    </r>
  </si>
  <si>
    <t xml:space="preserve">Ангисепт №10 </t>
  </si>
  <si>
    <t>антигриппин №10</t>
  </si>
  <si>
    <t>Аскорбиновая кислота 0,05 №200</t>
  </si>
  <si>
    <t>Таблетки розово-оранжевого цвета круглой формы с плоской поверхностью</t>
  </si>
  <si>
    <t>Ацетилсалицитиловая кислота №10</t>
  </si>
  <si>
    <r>
      <t>"Круглые, плоские таблетки от белого до почти белого цвета с гравировкой 'Baralgin M"" на одной стороне и разделительной риской - на другой".</t>
    </r>
    <r>
      <rPr>
        <sz val="8"/>
        <rFont val="Times New Roman"/>
        <family val="1"/>
        <charset val="204"/>
      </rPr>
      <t>На момент поставки срок годности не менее 2х</t>
    </r>
    <r>
      <rPr>
        <sz val="8"/>
        <color indexed="64"/>
        <rFont val="Times New Roman"/>
        <family val="1"/>
        <charset val="204"/>
      </rPr>
      <t xml:space="preserve"> лет.</t>
    </r>
  </si>
  <si>
    <t>Баралгин №20</t>
  </si>
  <si>
    <t>бромгексин №25</t>
  </si>
  <si>
    <t>вазелин косметический 25,0</t>
  </si>
  <si>
    <t>визор 15 мл капли</t>
  </si>
  <si>
    <t>галазалин 0,05% 10 мл</t>
  </si>
  <si>
    <t>гематоген 40 мг.</t>
  </si>
  <si>
    <t>глицин №50</t>
  </si>
  <si>
    <t>дягтярное мыло 140 мг.</t>
  </si>
  <si>
    <t>дягтярный шампунь 250 мл</t>
  </si>
  <si>
    <t>декарис 150 мг. №1</t>
  </si>
  <si>
    <t>диазолин 0,05 №10</t>
  </si>
  <si>
    <t>димедрол 1% №10</t>
  </si>
  <si>
    <t>доктор МОМ пастилки</t>
  </si>
  <si>
    <t>доктор МОМ мазь 20 гр.</t>
  </si>
  <si>
    <t>бан</t>
  </si>
  <si>
    <t>Ибуфен суспензия</t>
  </si>
  <si>
    <t>ингалипт 30 мл</t>
  </si>
  <si>
    <t>Йод 5%</t>
  </si>
  <si>
    <t>йодомарин №100</t>
  </si>
  <si>
    <t>кызыл май масло</t>
  </si>
  <si>
    <t>левомецитин №10</t>
  </si>
  <si>
    <t>блист</t>
  </si>
  <si>
    <t>линекс детский №16</t>
  </si>
  <si>
    <t>мезим форте №20</t>
  </si>
  <si>
    <t>мультивитамол 200 мл</t>
  </si>
  <si>
    <t>ново-пассит 100 мл</t>
  </si>
  <si>
    <t>панкрим №20</t>
  </si>
  <si>
    <t>папазол №10</t>
  </si>
  <si>
    <t>парацетамол №10</t>
  </si>
  <si>
    <t>перикись водорода 3% 30мл.</t>
  </si>
  <si>
    <t>персен №40</t>
  </si>
  <si>
    <t>преднизалон 30мл</t>
  </si>
  <si>
    <t>ревит №100</t>
  </si>
  <si>
    <t>спасатель форте бальзам для ран</t>
  </si>
  <si>
    <t>спирт этиловый 70% 50 мл</t>
  </si>
  <si>
    <t>супрастин 25 мл. №20</t>
  </si>
  <si>
    <t>тетрациклина мазь 1% 3гр.</t>
  </si>
  <si>
    <t>трихопол 250 мл. №20</t>
  </si>
  <si>
    <t>вермокс 100 мг №6</t>
  </si>
  <si>
    <t>кардиомин 25% 2 мл</t>
  </si>
  <si>
    <t>педекс 60 мл 0,5% р-р</t>
  </si>
  <si>
    <t>масло пиховое 30 мл</t>
  </si>
  <si>
    <t>бинт н/с 7*14</t>
  </si>
  <si>
    <t>бинт н/с 5*10</t>
  </si>
  <si>
    <t>вата 100 гр н/с</t>
  </si>
  <si>
    <t>лейкопластырь 4*500</t>
  </si>
  <si>
    <t>лейкопластырь 1,9*7,2 мультипласт</t>
  </si>
  <si>
    <t>марля медицинская 10 м*84 см</t>
  </si>
  <si>
    <t>ГОДОВОЙ ПЛАН ГОСУДАРСТВЕННЫХ ЗАКУПОК ТОВАРОВ, РАБОТ И УСЛУГ НА 2017 ГОД</t>
  </si>
  <si>
    <t>911 Гель Травмалгон спобствует быстрому снятию боли в спине, снижению воспалительных процессов.  Снимает напряжение и усталость в мышцах, обладает тонизирующим действием. Уменьшает отечность при травмах. </t>
  </si>
  <si>
    <t>Антибиотик широкого спектра действия. Является первым представителем новой подгруппы макролидных антибиотиков - азалидов. При создании в очаге воспаления высоких концентраций оказывает бактерицидное действие.</t>
  </si>
  <si>
    <t>АЛФАВИТ В сезон простуд предназначен для тех, кто укрепляет свой иммунитет или восстанавливается после болезни. Компоненты комплекса положительно влияют на иммунную систему, способствуют увеличению адаптационных возможностей организма и помогают скорейшему выздоровлению.</t>
  </si>
  <si>
    <t>алфавит в период простуды №60</t>
  </si>
  <si>
    <t>Комплекс надежно обеспечивает ребенка необходимыми для его развития полезными веществами. С учетом российских природно-социальных условий в состав включены железо, селен и йод. Совместимость компонентов и отсутствие искусственных красителей исключает возникновение аллергических реакций.</t>
  </si>
  <si>
    <t>Острые и хронические заболевания дыхательных путей, сопровождающиеся нарушением образования и отхождения мокроты.</t>
  </si>
  <si>
    <t>НПВС. Оказывает противовоспалительное, анальгезирующее и жаропонижающее действие, а также угнетает агрегацию тромбоцитов.</t>
  </si>
  <si>
    <t>ацикловир 5% 5 мг</t>
  </si>
  <si>
    <t>Ацикловир - противовирусное (антигерпетическое) средство для наружного применения - синтетический аналог нуклеозида тимидина, являющегося природным компонентом ДНК.</t>
  </si>
  <si>
    <t>бисептол 480</t>
  </si>
  <si>
    <t>Лечение инфекционно-воспалительных заболеваний, вызванных чувствительными к препарату микроорганизмами</t>
  </si>
  <si>
    <t>Раствор бриллиантового зеленого оказывает антисептическое действие.</t>
  </si>
  <si>
    <t>брилииантовый зеленый 1%</t>
  </si>
  <si>
    <t>Бромгексин 8 Берлин-Хеми - секретомоторное, секретолитическое, противокашлевое, антибактериальное.</t>
  </si>
  <si>
    <t>Сухость кожи; подготовка оборудования перед выполнением инструментальных процедур</t>
  </si>
  <si>
    <t>Лекарственное средство «Визор®» - адреномиметическое средство для местного применения в офтальмологии.  Оказывает сосудосуживающее действие, уменьшает отечность конъюнктивы</t>
  </si>
  <si>
    <t>Галазолин - сосудосуживающий препарат для местного применения в ЛОР-практике.</t>
  </si>
  <si>
    <t>Укрепляет иммунитет организма, повышает сопротивляемость человека инфекционным и иным заболеваниям.</t>
  </si>
  <si>
    <t>Глицин является регулятором обмена веществ, нормализует и активирует процессы защитного торможения в ЦНС, уменьшает психоэмоциональное напряжение, повышает умственную работоспособность.</t>
  </si>
  <si>
    <t>Благодаря множеству целебных свойств, деготь издревле считается лучшим лекарством от многих кожных болезней. В состав шампуня входит деготь из березы, который производиться из бересты, представляющей собой тонкий слой березовой коры.</t>
  </si>
  <si>
    <t>противогельминтный препарат</t>
  </si>
  <si>
    <t>Блокатор Н 1 -гистаминовых рецепторов. Обладает противоаллергическим действием, уменьшает отек слизистых оболочек.</t>
  </si>
  <si>
    <t>Димедрол – противоаллергический препарат, блокатор гистаминовых Н1-рецепторов.</t>
  </si>
  <si>
    <t>Доктор МОМ - комбинированный фитопрепарат с отхаркивающим и противовоспалительным действием. Эффекты препарата обусловлены свойствами входящих в его состав компонентов.</t>
  </si>
  <si>
    <t>Оказывает местно-раздражающее, отвлекающее, противовоспалительное и антисептическое действие.</t>
  </si>
  <si>
    <t>оказывает на организм человека противовоспалительное, а также жаропонижающее и анальгезирующее действие</t>
  </si>
  <si>
    <t>Ингалипт оказывает противовоспалительное, противомикробное действие.</t>
  </si>
  <si>
    <t>антисептический препарат, его антимикробное действие основано на повреждении йодом клеточной стенки патогенных микроорганизмов</t>
  </si>
  <si>
    <t>Применение препарата Йодомарин восполняет дефицит йода в организме, препятствуя развитию йододефицитных заболеваний, способствует нормализации функции щитовидной железы</t>
  </si>
  <si>
    <t>оказывают противовоспалительное антибактериальное, ранозаживляющее, регенерирующее, общетонизирующее действие.</t>
  </si>
  <si>
    <t>противомикробный препарат эффективный в отношении широкого спектра грамположительных и грамотрицательных микроорганизмов</t>
  </si>
  <si>
    <t>нормализует микрофлору кишечника</t>
  </si>
  <si>
    <t>Панкреатические ферменты, входящие в состав панкреатина, оказывают протеолитическое, амилолитическое и липолитическое действие и способствуют расщеплению белков, жиров, углеводов, улучшают функциональное состояние ЖКТ</t>
  </si>
  <si>
    <t>Мультивитамол оказывает общеукрепляющее, поливитаминное, восполняющее дефицит железа, действие</t>
  </si>
  <si>
    <t>но-шпа №24</t>
  </si>
  <si>
    <t>спазмолитик миотропного действия</t>
  </si>
  <si>
    <t>на основе лекарственного растительного сырья с преимущественно седативным (успокаивающим) действием</t>
  </si>
  <si>
    <t>Препараты, способствующие пищеварению (включая ферментные препараты)</t>
  </si>
  <si>
    <t>спазмолитическое, сосудорасширяющее средство</t>
  </si>
  <si>
    <t>Парацетамол – препарат с анальгезирующим и жаропонижающим действием</t>
  </si>
  <si>
    <t>Для промываний и полосканий при стоматитах, ангинах, гинекологических заболеваниях. Небольшие поверхностные раны, мелкие капиллярные кровотечения из поверхностных ран, носовые кровотечения.</t>
  </si>
  <si>
    <t>Фитопрепарат с седативным действием</t>
  </si>
  <si>
    <t>Преднизолон - глюкокортикоидное, противоаллергическое, противовоспалительное.</t>
  </si>
  <si>
    <t>Ревит - поливитаминный препарат.</t>
  </si>
  <si>
    <t>солодки корня сироп 150 мл</t>
  </si>
  <si>
    <t>Отхаркивающее действие</t>
  </si>
  <si>
    <t>Бальзам "Спасатель" предназначен для быстрой помощи при различных травматических повреждениях и острых воспалениях кожи; при раздражениях; опрелостях; защиты от обветривания, солнца и мороза; для ухода за кожей, поврежденной вредными факторами окружающей среды.</t>
  </si>
  <si>
    <t>медикамент, содержащий спирт этанол в концентрации 70% (4—5 % — вода), применяется как универсальный местный антисептик и сосудорасширяющее средство.</t>
  </si>
  <si>
    <t>Тетрациклин - бактериостатический антибиотик широкого спектра из группы тетрациклинов.</t>
  </si>
  <si>
    <t>Противопротозойный препарат с антибактериальной активностью</t>
  </si>
  <si>
    <t>Вермокс - антигельминтный препарат широкого спектра действия; наиболеее эффективен при энтеробиозе и трихоцефалезе.</t>
  </si>
  <si>
    <t>Кордиамин – лекарственное средство, стимулирующее метаболизм в центральной нервной системе.</t>
  </si>
  <si>
    <t>Раствор для наружного использования, спиртовой.</t>
  </si>
  <si>
    <t>Его используют для очищения, снятия воспаления, заживления ран, ожогов и ссадин, для массажных и косметических процедур, в ароматерапии.</t>
  </si>
  <si>
    <t>Бинт марлевый медицинский нестерильный  предназначен для фиксации, наложения, изготовления операционно-перевязочных средств.</t>
  </si>
  <si>
    <t>Как впитывающий и защитный материал для медицинских и гигиенических потребностей.</t>
  </si>
  <si>
    <t>Используется для вспомогательных целей при фиксации компрессов, тампонов, объемных и плотно прилегающих послеоперационных повязок и покрытий.</t>
  </si>
  <si>
    <t>Для использования в качестве наружного антисептического перевязочного средства при небольших порезах, ссадинах, царапинах и других мелких повреждениях кожи.</t>
  </si>
  <si>
    <t>Марлевые отрезы применяются для остановки кровотечения, предохранения раны от загрязнения и создания покоя поврежденной поверхности, а также для использования в различных бытовых целях.</t>
  </si>
  <si>
    <r>
      <t xml:space="preserve">содержащее около 8-10 % берёзового дёгтя. Является эффективным средством: В сочетании с </t>
    </r>
    <r>
      <rPr>
        <b/>
        <sz val="8"/>
        <color theme="1"/>
        <rFont val="Times New Roman"/>
        <family val="1"/>
        <charset val="204"/>
      </rPr>
      <t>мылом</t>
    </r>
    <r>
      <rPr>
        <sz val="8"/>
        <color theme="1"/>
        <rFont val="Times New Roman"/>
        <family val="1"/>
        <charset val="204"/>
      </rPr>
      <t xml:space="preserve"> дёготь может усилить приток крови к тканям кожи и ускорить регенерацию тканей эпидермиса, которые были повреждены. Березовый дёготь подсушивает ранки на коже</t>
    </r>
  </si>
  <si>
    <r>
      <t>Супрастин - блокатор гистаминовых H</t>
    </r>
    <r>
      <rPr>
        <vertAlign val="subscript"/>
        <sz val="8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>-рецепторов, производное этилендиамина. Предупреждает развитие и облегчает течение аллергических реакций. Оказывает умеренное седативное и выраженное противозудное действие.</t>
    </r>
  </si>
  <si>
    <t>Банковские услуги АО Народный Банк</t>
  </si>
  <si>
    <t>Банковские услуги АО БанкЦентр Кредит</t>
  </si>
  <si>
    <t>02,04,05,06,09,11</t>
  </si>
  <si>
    <t>ежемесячно</t>
  </si>
  <si>
    <t>Обслуживание системы видеонаблюдения</t>
  </si>
  <si>
    <t>Услуга по установке розеток с заземлениемв кабинете информатики</t>
  </si>
  <si>
    <t>Противопожарная обработка деревянных покрытий</t>
  </si>
  <si>
    <t>Изготовление журнала регистрации приказов по основной деятельности</t>
  </si>
  <si>
    <t>100л. Плотная корочка</t>
  </si>
  <si>
    <t>Изготовление журнала регистрации приказов по личному составу</t>
  </si>
  <si>
    <t>феврраль</t>
  </si>
  <si>
    <t>Изготовление алфавитной книги сотрудников</t>
  </si>
  <si>
    <t>Изготовление журнала учета движения трудовых книжек</t>
  </si>
  <si>
    <t>Изготовление книги складского учета запасов</t>
  </si>
  <si>
    <t>Изготовление журнала завуча</t>
  </si>
  <si>
    <t>Изготовление журнала директора</t>
  </si>
  <si>
    <t>Обслуживание орг техники</t>
  </si>
  <si>
    <t>изготовление тех паспрта</t>
  </si>
  <si>
    <t>Услуга по очистке кровли от снежных масс</t>
  </si>
  <si>
    <t>февраль, март</t>
  </si>
  <si>
    <t>Техническое обследованиеобъекта недвижимости</t>
  </si>
  <si>
    <t>Осмотр врача-терапевта</t>
  </si>
  <si>
    <t>Бензин АИ 92</t>
  </si>
  <si>
    <t>осмотр врача-терапевта</t>
  </si>
  <si>
    <t>г.Зыряновск ул. Совветская, 16</t>
  </si>
  <si>
    <t>Осмотр врача-дерматовенеролога</t>
  </si>
  <si>
    <t>осмотр врачадерматовенеролога</t>
  </si>
  <si>
    <t>Осмотр в смотровом кабинете</t>
  </si>
  <si>
    <t>Осмотр врача гинеколога</t>
  </si>
  <si>
    <t>Исследование на патогенные этеробактерии</t>
  </si>
  <si>
    <t>Исследования на воздушно-капельные инфекции</t>
  </si>
  <si>
    <t>Исследования на я/глист</t>
  </si>
  <si>
    <t>Гигиеническое обучение</t>
  </si>
  <si>
    <t xml:space="preserve">Ценовыми предложениями согласно статье 37-38 </t>
  </si>
  <si>
    <t>Эмаль</t>
  </si>
  <si>
    <t>белая, для внутренних работ, 2,6кг ПФ-115</t>
  </si>
  <si>
    <t>золотисто-коричневая для внутренних работ, 2,6 кг</t>
  </si>
  <si>
    <t>Ценовыми предложениями согласно пп.54 п.3 ст.39</t>
  </si>
  <si>
    <t>с ндс</t>
  </si>
  <si>
    <t>Участастие в семинаре</t>
  </si>
  <si>
    <t>Участие в семинаре</t>
  </si>
  <si>
    <t>Услуги по подаче питьевой воды</t>
  </si>
  <si>
    <t>Водоснабжение</t>
  </si>
  <si>
    <t>Услуги по удалению сточных вод (отведение)</t>
  </si>
  <si>
    <t>Канализация</t>
  </si>
  <si>
    <t>Из одного источника, путем прямого заключения договора о государственных закупках согласно пп.2. п.3 с.39</t>
  </si>
  <si>
    <t>Услуги связи</t>
  </si>
  <si>
    <t>Жунусова А.У.</t>
  </si>
  <si>
    <t>34-5=29</t>
  </si>
  <si>
    <t>10-5=5</t>
  </si>
  <si>
    <t>30-20=10</t>
  </si>
  <si>
    <t>4-3=1</t>
  </si>
  <si>
    <t>20-10=10</t>
  </si>
  <si>
    <t>3-2=1</t>
  </si>
  <si>
    <t>5-3=2</t>
  </si>
  <si>
    <t>200-30=170</t>
  </si>
  <si>
    <t>20-5=15</t>
  </si>
  <si>
    <t>100-50=50</t>
  </si>
  <si>
    <t>10 (5м*90см) 264 тг</t>
  </si>
  <si>
    <t>упаковка</t>
  </si>
  <si>
    <t>флакон</t>
  </si>
  <si>
    <t>Мыло жидкое</t>
  </si>
  <si>
    <t>Антибактериальное , канистра 5 л.</t>
  </si>
  <si>
    <t>канистра</t>
  </si>
  <si>
    <t xml:space="preserve">Обеливатель сухой </t>
  </si>
  <si>
    <t>Состав: натрий хлористый, карбонат натрия,ПАВ,триналифосфат натрия.</t>
  </si>
  <si>
    <t>Спиральная, для посуды, металлическая</t>
  </si>
  <si>
    <t>Порошок от накипи.</t>
  </si>
  <si>
    <t>для стиральных машин. 100гр.</t>
  </si>
  <si>
    <t>Золотисто-коричневая ,для внутренних работ.2,6 кг</t>
  </si>
  <si>
    <t>Колер</t>
  </si>
  <si>
    <t>разных цветов ,100мл,паста для водоэмульсии</t>
  </si>
  <si>
    <t>240мм с ручкой, меховой.</t>
  </si>
  <si>
    <t>Кисть радиаторная</t>
  </si>
  <si>
    <t>радиаторная,натуральная щетина. Дерев.ручка.</t>
  </si>
  <si>
    <t>май,ноябрь</t>
  </si>
  <si>
    <t>Календарь</t>
  </si>
  <si>
    <t>квадратный, трёхблочный</t>
  </si>
  <si>
    <t>Поверка медицинского оборудоваия весов, холодильников, термометров,термостата, гигрометра, сфигмоманометров.</t>
  </si>
  <si>
    <t>по заявке</t>
  </si>
  <si>
    <t>октябрь</t>
  </si>
  <si>
    <t>Приём и обезвреживание медицинских отходов класса"Б"</t>
  </si>
  <si>
    <t>Производственный контроль(блюда)</t>
  </si>
  <si>
    <t>март-август</t>
  </si>
  <si>
    <t>Обработка подушек.</t>
  </si>
  <si>
    <t>Мед.осмотр.</t>
  </si>
  <si>
    <t>Мед.осмотр.(СЭС)</t>
  </si>
  <si>
    <t>противовирусный препорат</t>
  </si>
  <si>
    <t>Болеутоляющее , противовоспалительное средство.</t>
  </si>
  <si>
    <t>Костюм рабочий мужской</t>
  </si>
  <si>
    <t>Рукавицы(варежки) рабочие</t>
  </si>
  <si>
    <t>комбинированные х/б</t>
  </si>
  <si>
    <t>упак</t>
  </si>
  <si>
    <t>Утверждаю</t>
  </si>
  <si>
    <t xml:space="preserve">Директор КГУ "Коррекционная </t>
  </si>
  <si>
    <t>школа-интернат №1" УО ВКО</t>
  </si>
  <si>
    <t>_______________________</t>
  </si>
  <si>
    <t>Директор КГУ "Специальная</t>
  </si>
  <si>
    <t>Исп.  Исаева З.Х.</t>
  </si>
  <si>
    <t xml:space="preserve">           Комунальное  Государственное учреждение "Специальная школа  - интернат № 1" управления образования Восточно-Казахстанской области</t>
  </si>
  <si>
    <t>г.Алтай  ул. Бухтарминская,127</t>
  </si>
  <si>
    <t>Запрос ценовых предложений .</t>
  </si>
  <si>
    <t>запрос ценовых предложений .</t>
  </si>
  <si>
    <t>витамины</t>
  </si>
  <si>
    <t>итого</t>
  </si>
  <si>
    <t xml:space="preserve">Сгон </t>
  </si>
  <si>
    <t>д.20 сталь</t>
  </si>
  <si>
    <t>д.15 сталь</t>
  </si>
  <si>
    <t xml:space="preserve">Муфта </t>
  </si>
  <si>
    <t>ДУ 15 сталь</t>
  </si>
  <si>
    <t>ДУ 20 сталь</t>
  </si>
  <si>
    <t xml:space="preserve">Гайка </t>
  </si>
  <si>
    <t>Кран шаровый</t>
  </si>
  <si>
    <t>ДУ15 F/F</t>
  </si>
  <si>
    <t>ДУ 15F/M</t>
  </si>
  <si>
    <t>ДУ 20F/F</t>
  </si>
  <si>
    <t>ДУ 20F/M</t>
  </si>
  <si>
    <t xml:space="preserve">Арматура для бачков  </t>
  </si>
  <si>
    <t>боковая подводка</t>
  </si>
  <si>
    <t>Клапан наливной</t>
  </si>
  <si>
    <t>мембранный евро боковая подводка</t>
  </si>
  <si>
    <t xml:space="preserve">Лен сантехнический </t>
  </si>
  <si>
    <t>200 гр очищенный</t>
  </si>
  <si>
    <t xml:space="preserve">Герметик бесцветный </t>
  </si>
  <si>
    <t>310 мл силикон</t>
  </si>
  <si>
    <t>ключ разводной</t>
  </si>
  <si>
    <t>200 мм</t>
  </si>
  <si>
    <t xml:space="preserve">лампа накаливания </t>
  </si>
  <si>
    <t>светодиодная .тёплый свет .мощн 7,5 Вт Е14</t>
  </si>
  <si>
    <t>светодиодная .тёплый свет .мощн 11 Вт Е27</t>
  </si>
  <si>
    <t xml:space="preserve">ветошь </t>
  </si>
  <si>
    <t>обтирочная, х/б, тканная ,мягкая , ширина140 см</t>
  </si>
  <si>
    <t>м/п</t>
  </si>
  <si>
    <t>перчатки</t>
  </si>
  <si>
    <t>резиновые,гелевые , тип 1 ГОСТ 20010-93</t>
  </si>
  <si>
    <t>трикотажные . х/б с точечным покрытием.</t>
  </si>
  <si>
    <t>для стен и потолков снаружи помещения, матовая, белая, протирающаяся , масса 25 кг</t>
  </si>
  <si>
    <t>Эмаль синяя</t>
  </si>
  <si>
    <t>синяя, для внутренних работ.2,6 кг.ПФ-115.</t>
  </si>
  <si>
    <t>Эмаль зеленая</t>
  </si>
  <si>
    <t>зеленая, для внутренних работ.2,6 кг.ПФ-115.</t>
  </si>
  <si>
    <t>Эмаль желтая</t>
  </si>
  <si>
    <t>желтая для внутренних работ.2,6 кг.ПФ-115.</t>
  </si>
  <si>
    <t xml:space="preserve">Сухая строительная смесь </t>
  </si>
  <si>
    <t>финишь, водостойкая</t>
  </si>
  <si>
    <t>мешок 50кг</t>
  </si>
  <si>
    <t>журнал классный</t>
  </si>
  <si>
    <t>степлер</t>
  </si>
  <si>
    <t xml:space="preserve">скобы </t>
  </si>
  <si>
    <t>скобы для степлера</t>
  </si>
  <si>
    <t>маркер</t>
  </si>
  <si>
    <t>широкий стержень , цвет черный ,синий</t>
  </si>
  <si>
    <t>Сапоги кирзовые</t>
  </si>
  <si>
    <t>ежемесячно по заявке</t>
  </si>
  <si>
    <t>Услуги погрузчика</t>
  </si>
  <si>
    <t>Средство личной гигиены</t>
  </si>
  <si>
    <t>Итого:</t>
  </si>
  <si>
    <t>г.Алтай ул. Бухтарминская, 127</t>
  </si>
  <si>
    <t>Итого 159</t>
  </si>
  <si>
    <t>Итого 123</t>
  </si>
  <si>
    <t>Итого151</t>
  </si>
  <si>
    <t>Запрос ценовых предложений</t>
  </si>
  <si>
    <t>Итого 142</t>
  </si>
  <si>
    <t>Всего:149</t>
  </si>
  <si>
    <t>Антигриппин П №10с парацетомолом</t>
  </si>
  <si>
    <t>Глицин 100 мг№50</t>
  </si>
  <si>
    <t xml:space="preserve">Фурацилин 0,02№10 </t>
  </si>
  <si>
    <t xml:space="preserve">Мыло туалетное </t>
  </si>
  <si>
    <t>вес 90 гр</t>
  </si>
  <si>
    <t>для мытья головы,масса 400 мл., пластиковая упаковка</t>
  </si>
  <si>
    <t xml:space="preserve">Мыло хозяйственное </t>
  </si>
  <si>
    <t>Твердое.1группы.72%,масса 250 гр.гост 30266-95</t>
  </si>
  <si>
    <t xml:space="preserve">Полотенце бумажное </t>
  </si>
  <si>
    <t>бумажное кухонное.2хслойное в рулонах.с теснением,с перфорацией</t>
  </si>
  <si>
    <t>Перчптки резиновые</t>
  </si>
  <si>
    <t>Шлиф шкурка</t>
  </si>
  <si>
    <t>№P32H на тканевой основе</t>
  </si>
  <si>
    <t>Смеситель д/к</t>
  </si>
  <si>
    <t>Гофра для унитаза</t>
  </si>
  <si>
    <t>из пластика</t>
  </si>
  <si>
    <t>Дюбель</t>
  </si>
  <si>
    <t>6*40</t>
  </si>
  <si>
    <t>Радиатор чугунный</t>
  </si>
  <si>
    <t>7 секций, широкий из чугуна</t>
  </si>
  <si>
    <t>Шланг для душа</t>
  </si>
  <si>
    <t>Клапан впуска</t>
  </si>
  <si>
    <t>КН 57,00,00 нижняя подводка</t>
  </si>
  <si>
    <t xml:space="preserve">Сифон </t>
  </si>
  <si>
    <t xml:space="preserve">для ванн с гибкой трубкой, с нерж.стали </t>
  </si>
  <si>
    <t>150х50 мм плоская, натуральная щетина деревянная ручка</t>
  </si>
  <si>
    <t xml:space="preserve">Шпатель </t>
  </si>
  <si>
    <t>нержавеющая.75 мм</t>
  </si>
  <si>
    <t xml:space="preserve">Плечики </t>
  </si>
  <si>
    <t>м2</t>
  </si>
  <si>
    <t>Растворитель</t>
  </si>
  <si>
    <t>0,5л</t>
  </si>
  <si>
    <t>бутыль</t>
  </si>
  <si>
    <t>Олифа оксоль</t>
  </si>
  <si>
    <t>светлая. Марки В,гост 190-78</t>
  </si>
  <si>
    <t xml:space="preserve">Табель успеваемости </t>
  </si>
  <si>
    <t>цветная бумага</t>
  </si>
  <si>
    <t>А4</t>
  </si>
  <si>
    <t xml:space="preserve">Альбом для рисования </t>
  </si>
  <si>
    <t>на скрепке,А4</t>
  </si>
  <si>
    <t>Краска акварельная</t>
  </si>
  <si>
    <t>пластмассовая упаковка, 16 цветов</t>
  </si>
  <si>
    <t xml:space="preserve">Кисти для рисования </t>
  </si>
  <si>
    <t>3 штуки разного размера</t>
  </si>
  <si>
    <t>карандаши цветные</t>
  </si>
  <si>
    <t>шестигранный корпус.из дерева.,насыщенного цвета</t>
  </si>
  <si>
    <t xml:space="preserve">Файл для бумаги </t>
  </si>
  <si>
    <t>штрих корректор</t>
  </si>
  <si>
    <t>на водной основе</t>
  </si>
  <si>
    <t>Клей карандаш</t>
  </si>
  <si>
    <t>Стикер закладка</t>
  </si>
  <si>
    <t>цветные в упаковке 45*12</t>
  </si>
  <si>
    <t xml:space="preserve">Тетрадь </t>
  </si>
  <si>
    <t xml:space="preserve">48 листов ,А5, скрепление скобой </t>
  </si>
  <si>
    <t>12 листов ,А5, скрепление скобой,клетка</t>
  </si>
  <si>
    <t>Карандаши простой</t>
  </si>
  <si>
    <t>мягкий</t>
  </si>
  <si>
    <t>для 5-11 классов</t>
  </si>
  <si>
    <t>Папка пластиковая с файлами</t>
  </si>
  <si>
    <t>Формат А-4, цвет.обложка, 20 файл.</t>
  </si>
  <si>
    <t>Формат А-4, цвет.обложка, 30 файл.</t>
  </si>
  <si>
    <t>набор 12 цветов</t>
  </si>
  <si>
    <t>Ластик</t>
  </si>
  <si>
    <t>Точилка</t>
  </si>
  <si>
    <t>Для карандаш закрытый</t>
  </si>
  <si>
    <t>Фотоальбом</t>
  </si>
  <si>
    <t>20*25</t>
  </si>
  <si>
    <t>Колокольчик (звонок)</t>
  </si>
  <si>
    <t>Машинка для стрижки</t>
  </si>
  <si>
    <t xml:space="preserve">скотч широкий </t>
  </si>
  <si>
    <t>желттый</t>
  </si>
  <si>
    <t>Конструктор Лего</t>
  </si>
  <si>
    <t>для детей от 6 лет</t>
  </si>
  <si>
    <t>Пазлы для детей</t>
  </si>
  <si>
    <t>в блок таре .6 цветов</t>
  </si>
  <si>
    <t>цветная бумага для принтера</t>
  </si>
  <si>
    <t>март-апрель</t>
  </si>
  <si>
    <t xml:space="preserve">Стаканы с ручкой </t>
  </si>
  <si>
    <t>белое стекло  0,250 мг</t>
  </si>
  <si>
    <t>Урна для мусорв</t>
  </si>
  <si>
    <t xml:space="preserve">пласттиковая </t>
  </si>
  <si>
    <t>Ведро 10 л</t>
  </si>
  <si>
    <t>пластмассовое объем 10 л</t>
  </si>
  <si>
    <t>Тарелка</t>
  </si>
  <si>
    <t>белая ,плоская</t>
  </si>
  <si>
    <t xml:space="preserve">Тарелка </t>
  </si>
  <si>
    <t>глубокая.0,300-0,350мл</t>
  </si>
  <si>
    <t xml:space="preserve">Расческа для девочек </t>
  </si>
  <si>
    <t xml:space="preserve">Тесьма узкая </t>
  </si>
  <si>
    <t>запрос ценовых предложений</t>
  </si>
  <si>
    <t xml:space="preserve">Носки для девочек </t>
  </si>
  <si>
    <t>для возраста от 7 до 16 леи</t>
  </si>
  <si>
    <t>Х/б  36размер-4, 38 разм-6 шт</t>
  </si>
  <si>
    <t xml:space="preserve">Пижама  для мальчиков </t>
  </si>
  <si>
    <t xml:space="preserve">Пижама  для девочек </t>
  </si>
  <si>
    <t>Обслуживание компьютерной техники(10 шт)и орг.техники</t>
  </si>
  <si>
    <t>Обслуживание компьютерной техники и орг. Техники</t>
  </si>
  <si>
    <t>Обслуживание локаольных сетей</t>
  </si>
  <si>
    <t>Сервис Фаворит</t>
  </si>
  <si>
    <t>Ведение бухгалтерского учета</t>
  </si>
  <si>
    <t>Испытание пожарных кранов на водоотдачу.</t>
  </si>
  <si>
    <t xml:space="preserve">Из одного источника, путем прямого заключения договора о государственных закупках согласно </t>
  </si>
  <si>
    <t>Техническое обслуживание тревожной кнопки</t>
  </si>
  <si>
    <t xml:space="preserve">Годовое обслуживание сайта </t>
  </si>
  <si>
    <t>Утилизация ОС</t>
  </si>
  <si>
    <t>из одного источника</t>
  </si>
  <si>
    <t xml:space="preserve">Из одного источника, путем прямого заключения договора о государственных закупках </t>
  </si>
  <si>
    <t xml:space="preserve">Из одного источника, путем прямого заключения договора о государственных закупках  </t>
  </si>
  <si>
    <t>Из одного источника, путем прямого заключения договора о государственных закупках согласно пп.36. п.3 с.39</t>
  </si>
  <si>
    <t>Из одного источника, путем прямого заключения договора о государственных закупках согласно пп.45. п.3 с.39</t>
  </si>
  <si>
    <t xml:space="preserve">Мочалка для тела </t>
  </si>
  <si>
    <t xml:space="preserve">Синтетическая.плетеное полотно с ручками </t>
  </si>
  <si>
    <t>разъёмная внутр. резьба 20*1/2 п/п</t>
  </si>
  <si>
    <t>разъёмная наруж. резьба 20*1/2</t>
  </si>
  <si>
    <t>ДУ 25сталь</t>
  </si>
  <si>
    <t>53CL гиб черн</t>
  </si>
  <si>
    <t>Смеситель д/ванны</t>
  </si>
  <si>
    <t xml:space="preserve">лампа  </t>
  </si>
  <si>
    <t>LED T8/LE 1800Im ST 18W, 1200 mm</t>
  </si>
  <si>
    <t xml:space="preserve">15*15,1,5 м. армированный </t>
  </si>
  <si>
    <t xml:space="preserve">Шланг поливочный </t>
  </si>
  <si>
    <t xml:space="preserve">20, резина </t>
  </si>
  <si>
    <t xml:space="preserve">секатор </t>
  </si>
  <si>
    <t xml:space="preserve">Ванночки для побелки </t>
  </si>
  <si>
    <t xml:space="preserve">Замок навесной </t>
  </si>
  <si>
    <t>90мм</t>
  </si>
  <si>
    <t>60мм</t>
  </si>
  <si>
    <t>пластмассовые</t>
  </si>
  <si>
    <t xml:space="preserve">Удлинитель </t>
  </si>
  <si>
    <t>бытовой, с заземлением. На 4 розетки штепсельные .</t>
  </si>
  <si>
    <t xml:space="preserve">прокладка радиаторная </t>
  </si>
  <si>
    <t xml:space="preserve">Пробка радиаторная </t>
  </si>
  <si>
    <t>правая ДУ 15</t>
  </si>
  <si>
    <t>левая ДУ 20</t>
  </si>
  <si>
    <t xml:space="preserve">правая глухая </t>
  </si>
  <si>
    <t xml:space="preserve">Нипель для радиатора </t>
  </si>
  <si>
    <t>ДУ 20</t>
  </si>
  <si>
    <t xml:space="preserve">Лампа люминицентная двухцокольная  </t>
  </si>
  <si>
    <t>левая ДУ 15</t>
  </si>
  <si>
    <t>тряпка для мытья стёкл</t>
  </si>
  <si>
    <t xml:space="preserve">деревянный черенок, Vобразная ручка, </t>
  </si>
  <si>
    <t>белая для внутренних работ 2,6 кг ПФ-115</t>
  </si>
  <si>
    <t xml:space="preserve">обои виниловые </t>
  </si>
  <si>
    <t>на бумажной основе 10,*0,53</t>
  </si>
  <si>
    <t>напольный 30см*30 см</t>
  </si>
  <si>
    <t xml:space="preserve">кафель </t>
  </si>
  <si>
    <t>бюгель 6 мм 80*180 мех</t>
  </si>
  <si>
    <t>Массой 5л Д-6</t>
  </si>
  <si>
    <t xml:space="preserve"> плоская 38 мм.натур щетина ,дерев ручка</t>
  </si>
  <si>
    <t>89 мм. деревянная ручка</t>
  </si>
  <si>
    <t>нержавеющая сталь,150мм</t>
  </si>
  <si>
    <t xml:space="preserve">Клей обойный  </t>
  </si>
  <si>
    <t xml:space="preserve">250 гр , для всех видов обоев </t>
  </si>
  <si>
    <t xml:space="preserve">Саморезы </t>
  </si>
  <si>
    <t>4,2*50</t>
  </si>
  <si>
    <t>4,2*70</t>
  </si>
  <si>
    <t>4,2*30</t>
  </si>
  <si>
    <t>плечики</t>
  </si>
  <si>
    <t>Для учащихся 1-4 классов,5-11 классы</t>
  </si>
  <si>
    <t>96 листов ,А5, скрепление скобой.клетка</t>
  </si>
  <si>
    <t>Папка вкладыш</t>
  </si>
  <si>
    <t xml:space="preserve">конструктор металический </t>
  </si>
  <si>
    <t>для детей от 7-10 лет</t>
  </si>
  <si>
    <t>обложка для тероадей</t>
  </si>
  <si>
    <t>формат А4</t>
  </si>
  <si>
    <t>Набор детского творчества</t>
  </si>
  <si>
    <t>Клей ПВА</t>
  </si>
  <si>
    <t xml:space="preserve">Журнал для завуча </t>
  </si>
  <si>
    <t>Папка регистратор</t>
  </si>
  <si>
    <t xml:space="preserve">шт </t>
  </si>
  <si>
    <t>Папка конверт</t>
  </si>
  <si>
    <t>Журнал классного руководителя</t>
  </si>
  <si>
    <t xml:space="preserve">Ручка канцелярская </t>
  </si>
  <si>
    <t>20-красная паста и 30- черная паста .</t>
  </si>
  <si>
    <t xml:space="preserve">Папка с боковым зажимом </t>
  </si>
  <si>
    <t>Папка на резинках</t>
  </si>
  <si>
    <t>Папка портфель</t>
  </si>
  <si>
    <t>мел школьный</t>
  </si>
  <si>
    <t xml:space="preserve">Картон цвктной </t>
  </si>
  <si>
    <t xml:space="preserve">Флипчарт </t>
  </si>
  <si>
    <t xml:space="preserve">Доска на подставке большая </t>
  </si>
  <si>
    <t>марьт</t>
  </si>
  <si>
    <t xml:space="preserve">Редуктор для тримера </t>
  </si>
  <si>
    <t xml:space="preserve">Крепление ручки </t>
  </si>
  <si>
    <t xml:space="preserve">для тримера </t>
  </si>
  <si>
    <t xml:space="preserve">Шестерня </t>
  </si>
  <si>
    <t xml:space="preserve">Для снегоуборочной машины </t>
  </si>
  <si>
    <t xml:space="preserve">для девочек </t>
  </si>
  <si>
    <t xml:space="preserve">Расческа для мальчиков  </t>
  </si>
  <si>
    <t xml:space="preserve">для мальчиков </t>
  </si>
  <si>
    <t>Ручной металлодетектор БЛОКПОСТ РД-150</t>
  </si>
  <si>
    <t>Ручной металлодетектор БЛОКПОСТ РД-300</t>
  </si>
  <si>
    <t>Ударопрочный корпус ,обнаружение всех видов металлов , высокая помехоустойчивость , защита от внесения изменений в настройку прибора, высокая чувствительность .</t>
  </si>
  <si>
    <t>Ткань ТИСИ или САТОРИ</t>
  </si>
  <si>
    <t>ширина 1,50 м</t>
  </si>
  <si>
    <t xml:space="preserve">Ткань капрон (тюль) </t>
  </si>
  <si>
    <t>Белая  , однотонная, высота 2,8 м</t>
  </si>
  <si>
    <t>Камуфляж  х/б 58,60 р-2 шт, размер 50-52 -2 шт</t>
  </si>
  <si>
    <t>43,44 ра</t>
  </si>
  <si>
    <t>хлопок( для ног)</t>
  </si>
  <si>
    <t>Полотенце 30*70 белье х/б</t>
  </si>
  <si>
    <t>Сланцы тапочки</t>
  </si>
  <si>
    <t>Гелевые 34-38 размер -7пар , 39-41 размер -8 пар</t>
  </si>
  <si>
    <t xml:space="preserve">Брюки спортивные </t>
  </si>
  <si>
    <t>от 7 до 16 лнт</t>
  </si>
  <si>
    <t>г.Алтай ул. Бухтарминская, 128</t>
  </si>
  <si>
    <t xml:space="preserve">Шапка для мальчиков от 7-17 лет </t>
  </si>
  <si>
    <t xml:space="preserve">вязанные ,зимние </t>
  </si>
  <si>
    <t>м3</t>
  </si>
  <si>
    <t>Огнезащитная обработка деревянных конструкций</t>
  </si>
  <si>
    <t>Страхование автостранспорта</t>
  </si>
  <si>
    <t>Замена валов или ремонт катриджа</t>
  </si>
  <si>
    <t>Обслуживание системы вентиляции</t>
  </si>
  <si>
    <t>март-декабрь</t>
  </si>
  <si>
    <t xml:space="preserve">Услуга  по установке системы речевого оповещения   </t>
  </si>
  <si>
    <t>Услуга по ремонту автомобиля Делика</t>
  </si>
  <si>
    <t>Подписка на ИС "Е-Портфолио "</t>
  </si>
  <si>
    <t>Из одного источника, путем прямого заключения договора о государственных закупках согласно пп.1. п.3 с.40</t>
  </si>
  <si>
    <t>февораль</t>
  </si>
  <si>
    <t>1С рейтинг</t>
  </si>
  <si>
    <t>Приобретение топлива (144)</t>
  </si>
  <si>
    <t xml:space="preserve">Дизельное топливо </t>
  </si>
  <si>
    <t xml:space="preserve">бензин </t>
  </si>
  <si>
    <t>итого 144</t>
  </si>
  <si>
    <t xml:space="preserve">Разработка сметнорй документации на тек.ремонт вентиляции </t>
  </si>
  <si>
    <t xml:space="preserve">Разработка сметнорй документации на тек.ремонт санузлов </t>
  </si>
  <si>
    <t xml:space="preserve">Печать бланков строгой отчетности </t>
  </si>
  <si>
    <t>Медицинский осмотр мед.персонала</t>
  </si>
  <si>
    <t xml:space="preserve">Проведение технического осмотра независимой экспертизой для списания основных средств </t>
  </si>
  <si>
    <t>911 бадяга 100,0 гель</t>
  </si>
  <si>
    <t>911 Травмалгон гель для тела 100мл</t>
  </si>
  <si>
    <t>Алтел сироп 150 мл</t>
  </si>
  <si>
    <t>Ангисепт№10 календула</t>
  </si>
  <si>
    <t xml:space="preserve">Аскорбиновая кислота №10 со вкусом малины </t>
  </si>
  <si>
    <t>Антикашель №10</t>
  </si>
  <si>
    <t>Алфавит №60(от простуды)</t>
  </si>
  <si>
    <t>Амбро 15 мг/5 сироп</t>
  </si>
  <si>
    <t>Ибуфен 100мг/5мл 100млг сусп</t>
  </si>
  <si>
    <t>Анальин 500мг №10</t>
  </si>
  <si>
    <t>Антипростудный 100мл сироп Леовит</t>
  </si>
  <si>
    <t xml:space="preserve">Аптечка водителя </t>
  </si>
  <si>
    <t>Аскорбиновая кислота 1,0№10 порошок</t>
  </si>
  <si>
    <t>Ацетилсалициловая кислота0,5 №10</t>
  </si>
  <si>
    <t>Бронхикум сироп</t>
  </si>
  <si>
    <t>Гематоген с витамином С 40г</t>
  </si>
  <si>
    <t>Доктор МОМ 20г мазь</t>
  </si>
  <si>
    <t>Жгут кровооситанавливающий</t>
  </si>
  <si>
    <t>Нафазолин-DF-0,05 10 мл cпрей</t>
  </si>
  <si>
    <t xml:space="preserve">Золотая звезда 0,05%10мл капли </t>
  </si>
  <si>
    <t>Крем детский с пантенолом45,0</t>
  </si>
  <si>
    <t>Лейкопластырь бакт 1,9х7,2 см Мультипласт сильной фиксации</t>
  </si>
  <si>
    <t>Нурофен 100мл/5мл 150,0</t>
  </si>
  <si>
    <t>Памперсы плюс №10 (100-150 см)</t>
  </si>
  <si>
    <t>Панкреатические №10</t>
  </si>
  <si>
    <t xml:space="preserve">Прокладки женские макси №10 </t>
  </si>
  <si>
    <t>Светильник медицинский (теплый свет) фонарик</t>
  </si>
  <si>
    <t xml:space="preserve">Солодки корень100,0/125,0г сироп </t>
  </si>
  <si>
    <t>Рамочные соглашения</t>
  </si>
  <si>
    <t>ГОДОВОЙ ПЛАН ГОСУДАРСТВЕННЫХ ЗАКУПОК ТОВАРОВ, РАБОТ И УСЛУГ НА 2023 ГОД</t>
  </si>
  <si>
    <t>( Сорок один миллион шестьсот шесть тысяч пятьсот двадцать ) тенге,00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</si>
</sst>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(* #,##0.00_);_(* \(#,##0.00\);_(* &quot;-&quot;??_);_(@_)"/>
    <numFmt numFmtId="166" formatCode="000000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6"/>
      <name val="Arial"/>
      <family val="2"/>
      <charset val="204"/>
    </font>
    <font>
      <sz val="9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6"/>
      <color indexed="8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</font>
    <font>
      <b/>
      <sz val="6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64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vertAlign val="subscript"/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0"/>
      <color rgb="FF333333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9" fillId="0" borderId="0"/>
    <xf numFmtId="165" fontId="19" fillId="0" borderId="0" applyFont="0" applyFill="0" applyBorder="0" applyAlignment="0" applyProtection="0"/>
  </cellStyleXfs>
  <cellXfs count="384">
    <xf numFmtId="0" fontId="0" fillId="0" borderId="0" xfId="0"/>
    <xf numFmtId="0" fontId="0" fillId="2" borderId="0" xfId="0" applyFill="1"/>
    <xf numFmtId="0" fontId="0" fillId="0" borderId="0" xfId="0" applyBorder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43" fontId="12" fillId="2" borderId="0" xfId="0" applyNumberFormat="1" applyFont="1" applyFill="1" applyBorder="1" applyAlignment="1" applyProtection="1">
      <alignment horizontal="center" wrapText="1"/>
      <protection hidden="1"/>
    </xf>
    <xf numFmtId="43" fontId="12" fillId="2" borderId="0" xfId="1" applyNumberFormat="1" applyFont="1" applyFill="1" applyBorder="1" applyAlignment="1" applyProtection="1">
      <alignment horizontal="center" wrapText="1"/>
      <protection hidden="1"/>
    </xf>
    <xf numFmtId="0" fontId="12" fillId="2" borderId="0" xfId="0" applyNumberFormat="1" applyFont="1" applyFill="1" applyBorder="1" applyAlignment="1" applyProtection="1">
      <alignment horizontal="center" wrapText="1"/>
      <protection hidden="1"/>
    </xf>
    <xf numFmtId="0" fontId="4" fillId="2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7" fillId="0" borderId="0" xfId="0" applyFont="1"/>
    <xf numFmtId="0" fontId="3" fillId="0" borderId="0" xfId="0" applyFont="1" applyBorder="1" applyAlignment="1">
      <alignment horizontal="center" vertical="center" wrapText="1"/>
    </xf>
    <xf numFmtId="0" fontId="22" fillId="0" borderId="0" xfId="3" applyFont="1" applyFill="1" applyBorder="1" applyAlignment="1">
      <alignment wrapText="1"/>
    </xf>
    <xf numFmtId="0" fontId="8" fillId="0" borderId="0" xfId="0" applyFont="1" applyFill="1" applyBorder="1" applyAlignment="1">
      <alignment vertical="top" wrapText="1"/>
    </xf>
    <xf numFmtId="0" fontId="3" fillId="0" borderId="0" xfId="3" applyFont="1" applyBorder="1" applyAlignment="1">
      <alignment wrapText="1"/>
    </xf>
    <xf numFmtId="2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>
      <alignment vertical="top" wrapText="1"/>
    </xf>
    <xf numFmtId="2" fontId="6" fillId="0" borderId="0" xfId="0" applyNumberFormat="1" applyFont="1" applyBorder="1" applyAlignment="1" applyProtection="1">
      <alignment horizontal="center"/>
      <protection hidden="1"/>
    </xf>
    <xf numFmtId="9" fontId="3" fillId="0" borderId="0" xfId="0" applyNumberFormat="1" applyFont="1" applyFill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21" fillId="0" borderId="0" xfId="0" applyNumberFormat="1" applyFont="1" applyBorder="1" applyAlignment="1" applyProtection="1">
      <alignment horizontal="center" wrapText="1"/>
      <protection hidden="1"/>
    </xf>
    <xf numFmtId="0" fontId="5" fillId="0" borderId="0" xfId="0" applyFont="1" applyBorder="1"/>
    <xf numFmtId="0" fontId="6" fillId="0" borderId="0" xfId="0" applyFont="1" applyFill="1" applyBorder="1" applyAlignment="1" applyProtection="1">
      <alignment horizontal="center"/>
      <protection hidden="1"/>
    </xf>
    <xf numFmtId="0" fontId="3" fillId="0" borderId="0" xfId="3" applyFont="1" applyFill="1" applyBorder="1" applyAlignment="1">
      <alignment wrapText="1"/>
    </xf>
    <xf numFmtId="3" fontId="3" fillId="0" borderId="0" xfId="3" applyNumberFormat="1" applyFont="1" applyFill="1" applyBorder="1" applyAlignment="1">
      <alignment horizontal="left" wrapText="1"/>
    </xf>
    <xf numFmtId="0" fontId="0" fillId="2" borderId="0" xfId="0" applyFill="1" applyBorder="1"/>
    <xf numFmtId="2" fontId="0" fillId="0" borderId="0" xfId="0" applyNumberFormat="1" applyBorder="1"/>
    <xf numFmtId="43" fontId="0" fillId="2" borderId="0" xfId="1" applyFont="1" applyFill="1" applyBorder="1"/>
    <xf numFmtId="0" fontId="4" fillId="5" borderId="0" xfId="0" applyFont="1" applyFill="1" applyBorder="1" applyAlignment="1">
      <alignment horizontal="center" vertical="center" wrapText="1"/>
    </xf>
    <xf numFmtId="0" fontId="17" fillId="5" borderId="0" xfId="0" applyNumberFormat="1" applyFont="1" applyFill="1" applyBorder="1" applyAlignment="1" applyProtection="1">
      <alignment horizontal="center" wrapText="1"/>
      <protection hidden="1"/>
    </xf>
    <xf numFmtId="0" fontId="20" fillId="5" borderId="0" xfId="0" applyFont="1" applyFill="1" applyBorder="1" applyAlignment="1">
      <alignment vertical="top" wrapText="1"/>
    </xf>
    <xf numFmtId="0" fontId="4" fillId="5" borderId="0" xfId="3" applyFont="1" applyFill="1" applyBorder="1" applyAlignment="1">
      <alignment wrapText="1"/>
    </xf>
    <xf numFmtId="0" fontId="17" fillId="5" borderId="0" xfId="0" applyFont="1" applyFill="1" applyBorder="1" applyAlignment="1" applyProtection="1">
      <alignment horizontal="center"/>
      <protection hidden="1"/>
    </xf>
    <xf numFmtId="2" fontId="17" fillId="5" borderId="0" xfId="0" applyNumberFormat="1" applyFont="1" applyFill="1" applyBorder="1" applyAlignment="1" applyProtection="1">
      <alignment horizontal="center"/>
      <protection locked="0"/>
    </xf>
    <xf numFmtId="0" fontId="18" fillId="5" borderId="0" xfId="0" applyFont="1" applyFill="1" applyBorder="1"/>
    <xf numFmtId="0" fontId="17" fillId="5" borderId="0" xfId="0" applyFont="1" applyFill="1" applyBorder="1" applyAlignment="1" applyProtection="1">
      <alignment horizontal="center" wrapText="1"/>
      <protection locked="0"/>
    </xf>
    <xf numFmtId="0" fontId="4" fillId="5" borderId="0" xfId="0" applyFont="1" applyFill="1" applyBorder="1" applyAlignment="1">
      <alignment vertical="top" wrapText="1"/>
    </xf>
    <xf numFmtId="43" fontId="17" fillId="5" borderId="0" xfId="1" applyFont="1" applyFill="1" applyBorder="1" applyAlignment="1" applyProtection="1">
      <alignment horizontal="center"/>
      <protection hidden="1"/>
    </xf>
    <xf numFmtId="9" fontId="4" fillId="5" borderId="0" xfId="0" applyNumberFormat="1" applyFont="1" applyFill="1" applyBorder="1" applyAlignment="1">
      <alignment vertical="top" wrapText="1"/>
    </xf>
    <xf numFmtId="0" fontId="0" fillId="2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64" fontId="9" fillId="2" borderId="0" xfId="1" applyNumberFormat="1" applyFont="1" applyFill="1" applyBorder="1"/>
    <xf numFmtId="0" fontId="6" fillId="0" borderId="0" xfId="0" applyNumberFormat="1" applyFont="1" applyBorder="1" applyAlignment="1" applyProtection="1">
      <alignment horizontal="center" wrapText="1"/>
      <protection hidden="1"/>
    </xf>
    <xf numFmtId="0" fontId="7" fillId="0" borderId="0" xfId="0" applyFont="1" applyBorder="1"/>
    <xf numFmtId="1" fontId="0" fillId="2" borderId="0" xfId="0" applyNumberFormat="1" applyFill="1" applyBorder="1"/>
    <xf numFmtId="0" fontId="6" fillId="2" borderId="0" xfId="0" applyNumberFormat="1" applyFont="1" applyFill="1" applyBorder="1" applyAlignment="1" applyProtection="1">
      <alignment horizontal="center" wrapText="1"/>
      <protection hidden="1"/>
    </xf>
    <xf numFmtId="0" fontId="8" fillId="2" borderId="0" xfId="0" applyFont="1" applyFill="1" applyBorder="1" applyAlignment="1">
      <alignment vertical="top" wrapText="1"/>
    </xf>
    <xf numFmtId="164" fontId="16" fillId="2" borderId="0" xfId="1" applyNumberFormat="1" applyFont="1" applyFill="1" applyBorder="1"/>
    <xf numFmtId="1" fontId="2" fillId="2" borderId="0" xfId="0" applyNumberFormat="1" applyFont="1" applyFill="1" applyBorder="1"/>
    <xf numFmtId="2" fontId="0" fillId="2" borderId="0" xfId="0" applyNumberFormat="1" applyFill="1" applyBorder="1"/>
    <xf numFmtId="164" fontId="9" fillId="0" borderId="0" xfId="1" applyNumberFormat="1" applyFont="1" applyBorder="1"/>
    <xf numFmtId="0" fontId="13" fillId="2" borderId="0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center" wrapText="1"/>
      <protection hidden="1"/>
    </xf>
    <xf numFmtId="2" fontId="6" fillId="2" borderId="0" xfId="0" applyNumberFormat="1" applyFont="1" applyFill="1" applyBorder="1" applyAlignment="1" applyProtection="1">
      <alignment horizontal="center"/>
      <protection locked="0"/>
    </xf>
    <xf numFmtId="2" fontId="6" fillId="2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Border="1" applyAlignment="1">
      <alignment horizontal="center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NumberFormat="1" applyFont="1" applyBorder="1" applyAlignment="1" applyProtection="1">
      <alignment horizontal="center" wrapText="1"/>
      <protection locked="0" hidden="1"/>
    </xf>
    <xf numFmtId="49" fontId="6" fillId="2" borderId="0" xfId="0" applyNumberFormat="1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center"/>
      <protection hidden="1"/>
    </xf>
    <xf numFmtId="0" fontId="7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3" fontId="0" fillId="2" borderId="0" xfId="1" applyNumberFormat="1" applyFont="1" applyFill="1" applyBorder="1"/>
    <xf numFmtId="0" fontId="3" fillId="2" borderId="0" xfId="2" applyFont="1" applyFill="1" applyBorder="1" applyAlignment="1" applyProtection="1">
      <alignment horizontal="justify" vertical="center" wrapText="1"/>
      <protection locked="0"/>
    </xf>
    <xf numFmtId="0" fontId="6" fillId="2" borderId="0" xfId="0" applyNumberFormat="1" applyFont="1" applyFill="1" applyBorder="1" applyAlignment="1" applyProtection="1">
      <alignment horizontal="center" wrapText="1"/>
      <protection locked="0" hidden="1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0" fontId="6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>
      <alignment vertical="top" wrapText="1"/>
    </xf>
    <xf numFmtId="0" fontId="11" fillId="3" borderId="0" xfId="0" applyFont="1" applyFill="1" applyBorder="1" applyAlignment="1"/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2" fontId="5" fillId="0" borderId="0" xfId="0" applyNumberFormat="1" applyFont="1" applyBorder="1"/>
    <xf numFmtId="43" fontId="0" fillId="2" borderId="0" xfId="0" applyNumberFormat="1" applyFill="1" applyBorder="1"/>
    <xf numFmtId="0" fontId="11" fillId="3" borderId="0" xfId="0" applyFont="1" applyFill="1" applyBorder="1" applyAlignment="1"/>
    <xf numFmtId="0" fontId="11" fillId="3" borderId="0" xfId="0" applyFont="1" applyFill="1" applyBorder="1" applyAlignment="1"/>
    <xf numFmtId="0" fontId="27" fillId="0" borderId="1" xfId="0" applyNumberFormat="1" applyFont="1" applyBorder="1" applyAlignment="1" applyProtection="1">
      <alignment horizontal="center" wrapText="1"/>
      <protection hidden="1"/>
    </xf>
    <xf numFmtId="0" fontId="25" fillId="0" borderId="4" xfId="0" applyFont="1" applyFill="1" applyBorder="1" applyAlignment="1">
      <alignment vertical="top" wrapText="1"/>
    </xf>
    <xf numFmtId="0" fontId="26" fillId="0" borderId="1" xfId="0" applyFont="1" applyBorder="1" applyAlignment="1">
      <alignment wrapText="1"/>
    </xf>
    <xf numFmtId="0" fontId="12" fillId="0" borderId="1" xfId="0" applyFont="1" applyBorder="1" applyAlignment="1" applyProtection="1">
      <alignment horizontal="center" wrapText="1"/>
      <protection locked="0"/>
    </xf>
    <xf numFmtId="9" fontId="25" fillId="0" borderId="1" xfId="0" applyNumberFormat="1" applyFont="1" applyFill="1" applyBorder="1" applyAlignment="1">
      <alignment vertical="top" wrapText="1"/>
    </xf>
    <xf numFmtId="9" fontId="25" fillId="2" borderId="1" xfId="0" applyNumberFormat="1" applyFont="1" applyFill="1" applyBorder="1" applyAlignment="1">
      <alignment vertical="top" wrapText="1"/>
    </xf>
    <xf numFmtId="0" fontId="29" fillId="0" borderId="1" xfId="0" applyFont="1" applyBorder="1" applyAlignment="1">
      <alignment horizontal="left" wrapText="1"/>
    </xf>
    <xf numFmtId="0" fontId="29" fillId="2" borderId="1" xfId="0" applyFont="1" applyFill="1" applyBorder="1" applyAlignment="1">
      <alignment horizontal="left" wrapText="1"/>
    </xf>
    <xf numFmtId="0" fontId="27" fillId="0" borderId="1" xfId="0" applyNumberFormat="1" applyFont="1" applyBorder="1" applyAlignment="1" applyProtection="1">
      <alignment horizontal="left" wrapText="1"/>
      <protection hidden="1"/>
    </xf>
    <xf numFmtId="0" fontId="32" fillId="2" borderId="1" xfId="0" applyFont="1" applyFill="1" applyBorder="1" applyAlignment="1">
      <alignment horizontal="left" wrapText="1"/>
    </xf>
    <xf numFmtId="0" fontId="33" fillId="0" borderId="4" xfId="0" applyFont="1" applyFill="1" applyBorder="1" applyAlignment="1">
      <alignment horizontal="left" vertical="top" wrapText="1"/>
    </xf>
    <xf numFmtId="166" fontId="34" fillId="6" borderId="1" xfId="0" applyNumberFormat="1" applyFont="1" applyFill="1" applyBorder="1" applyAlignment="1">
      <alignment horizontal="left" wrapText="1"/>
    </xf>
    <xf numFmtId="0" fontId="35" fillId="0" borderId="1" xfId="0" applyFont="1" applyFill="1" applyBorder="1" applyAlignment="1" applyProtection="1">
      <alignment horizontal="left" wrapText="1"/>
      <protection hidden="1"/>
    </xf>
    <xf numFmtId="2" fontId="35" fillId="0" borderId="1" xfId="0" applyNumberFormat="1" applyFont="1" applyBorder="1" applyAlignment="1" applyProtection="1">
      <alignment horizontal="left" wrapText="1"/>
      <protection locked="0"/>
    </xf>
    <xf numFmtId="0" fontId="36" fillId="0" borderId="1" xfId="0" applyFont="1" applyBorder="1" applyAlignment="1">
      <alignment horizontal="left" wrapText="1"/>
    </xf>
    <xf numFmtId="0" fontId="35" fillId="0" borderId="1" xfId="0" applyFont="1" applyBorder="1" applyAlignment="1" applyProtection="1">
      <alignment horizontal="left" wrapText="1"/>
      <protection locked="0"/>
    </xf>
    <xf numFmtId="2" fontId="35" fillId="2" borderId="4" xfId="0" applyNumberFormat="1" applyFont="1" applyFill="1" applyBorder="1" applyAlignment="1" applyProtection="1">
      <alignment horizontal="left" wrapText="1"/>
      <protection hidden="1"/>
    </xf>
    <xf numFmtId="9" fontId="33" fillId="0" borderId="1" xfId="0" applyNumberFormat="1" applyFont="1" applyFill="1" applyBorder="1" applyAlignment="1">
      <alignment horizontal="left" vertical="top" wrapText="1"/>
    </xf>
    <xf numFmtId="0" fontId="36" fillId="2" borderId="1" xfId="0" applyFont="1" applyFill="1" applyBorder="1" applyAlignment="1">
      <alignment horizontal="left" wrapText="1"/>
    </xf>
    <xf numFmtId="0" fontId="33" fillId="2" borderId="1" xfId="0" applyFont="1" applyFill="1" applyBorder="1" applyAlignment="1">
      <alignment horizontal="left" vertical="top" wrapText="1"/>
    </xf>
    <xf numFmtId="9" fontId="33" fillId="2" borderId="1" xfId="0" applyNumberFormat="1" applyFont="1" applyFill="1" applyBorder="1" applyAlignment="1">
      <alignment horizontal="left" vertical="top" wrapText="1"/>
    </xf>
    <xf numFmtId="0" fontId="25" fillId="0" borderId="0" xfId="0" applyFont="1" applyFill="1"/>
    <xf numFmtId="0" fontId="25" fillId="0" borderId="0" xfId="0" applyFont="1" applyFill="1" applyAlignment="1">
      <alignment wrapText="1"/>
    </xf>
    <xf numFmtId="0" fontId="2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37" fillId="0" borderId="0" xfId="0" applyFont="1" applyFill="1"/>
    <xf numFmtId="0" fontId="37" fillId="0" borderId="0" xfId="0" applyFont="1" applyFill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5" borderId="9" xfId="0" applyFont="1" applyFill="1" applyBorder="1"/>
    <xf numFmtId="0" fontId="12" fillId="5" borderId="9" xfId="0" applyFont="1" applyFill="1" applyBorder="1" applyAlignment="1" applyProtection="1">
      <alignment horizontal="center" wrapText="1"/>
      <protection locked="0"/>
    </xf>
    <xf numFmtId="0" fontId="25" fillId="5" borderId="9" xfId="0" applyFont="1" applyFill="1" applyBorder="1" applyAlignment="1">
      <alignment vertical="top" wrapText="1"/>
    </xf>
    <xf numFmtId="2" fontId="12" fillId="5" borderId="9" xfId="0" applyNumberFormat="1" applyFont="1" applyFill="1" applyBorder="1" applyAlignment="1" applyProtection="1">
      <alignment horizontal="center"/>
      <protection hidden="1"/>
    </xf>
    <xf numFmtId="9" fontId="25" fillId="5" borderId="10" xfId="0" applyNumberFormat="1" applyFont="1" applyFill="1" applyBorder="1" applyAlignment="1">
      <alignment vertical="top" wrapText="1"/>
    </xf>
    <xf numFmtId="0" fontId="26" fillId="0" borderId="1" xfId="0" applyFont="1" applyBorder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12" fillId="0" borderId="1" xfId="0" applyFont="1" applyFill="1" applyBorder="1" applyAlignment="1" applyProtection="1">
      <alignment horizontal="center"/>
      <protection hidden="1"/>
    </xf>
    <xf numFmtId="2" fontId="12" fillId="0" borderId="1" xfId="0" applyNumberFormat="1" applyFont="1" applyBorder="1" applyAlignment="1" applyProtection="1">
      <alignment horizontal="center"/>
      <protection locked="0"/>
    </xf>
    <xf numFmtId="0" fontId="26" fillId="0" borderId="1" xfId="0" applyFont="1" applyBorder="1"/>
    <xf numFmtId="2" fontId="12" fillId="2" borderId="4" xfId="0" applyNumberFormat="1" applyFont="1" applyFill="1" applyBorder="1" applyAlignment="1" applyProtection="1">
      <alignment horizontal="center"/>
      <protection hidden="1"/>
    </xf>
    <xf numFmtId="0" fontId="26" fillId="0" borderId="4" xfId="0" applyFont="1" applyBorder="1" applyAlignment="1">
      <alignment horizontal="center"/>
    </xf>
    <xf numFmtId="0" fontId="27" fillId="0" borderId="4" xfId="0" applyNumberFormat="1" applyFont="1" applyBorder="1" applyAlignment="1" applyProtection="1">
      <alignment horizontal="center" wrapText="1"/>
      <protection hidden="1"/>
    </xf>
    <xf numFmtId="0" fontId="25" fillId="0" borderId="4" xfId="3" applyFont="1" applyBorder="1" applyAlignment="1">
      <alignment horizontal="center" wrapText="1"/>
    </xf>
    <xf numFmtId="0" fontId="12" fillId="0" borderId="4" xfId="0" applyFont="1" applyFill="1" applyBorder="1" applyAlignment="1" applyProtection="1">
      <alignment horizontal="center"/>
      <protection hidden="1"/>
    </xf>
    <xf numFmtId="2" fontId="12" fillId="0" borderId="4" xfId="0" applyNumberFormat="1" applyFont="1" applyBorder="1" applyAlignment="1" applyProtection="1">
      <alignment horizontal="center"/>
      <protection locked="0"/>
    </xf>
    <xf numFmtId="0" fontId="26" fillId="0" borderId="4" xfId="0" applyFont="1" applyBorder="1"/>
    <xf numFmtId="0" fontId="12" fillId="0" borderId="4" xfId="0" applyFont="1" applyBorder="1" applyAlignment="1" applyProtection="1">
      <alignment horizontal="center" wrapText="1"/>
      <protection locked="0"/>
    </xf>
    <xf numFmtId="9" fontId="25" fillId="0" borderId="4" xfId="0" applyNumberFormat="1" applyFont="1" applyFill="1" applyBorder="1" applyAlignment="1">
      <alignment vertical="top" wrapText="1"/>
    </xf>
    <xf numFmtId="0" fontId="26" fillId="3" borderId="5" xfId="0" applyFont="1" applyFill="1" applyBorder="1" applyAlignment="1">
      <alignment horizontal="center"/>
    </xf>
    <xf numFmtId="0" fontId="27" fillId="3" borderId="6" xfId="0" applyNumberFormat="1" applyFont="1" applyFill="1" applyBorder="1" applyAlignment="1" applyProtection="1">
      <alignment horizontal="center" wrapText="1"/>
      <protection hidden="1"/>
    </xf>
    <xf numFmtId="0" fontId="25" fillId="3" borderId="6" xfId="0" applyFont="1" applyFill="1" applyBorder="1" applyAlignment="1">
      <alignment vertical="top" wrapText="1"/>
    </xf>
    <xf numFmtId="0" fontId="25" fillId="3" borderId="6" xfId="3" applyFont="1" applyFill="1" applyBorder="1" applyAlignment="1">
      <alignment wrapText="1"/>
    </xf>
    <xf numFmtId="0" fontId="12" fillId="3" borderId="6" xfId="0" applyFont="1" applyFill="1" applyBorder="1" applyAlignment="1" applyProtection="1">
      <alignment horizontal="center"/>
      <protection hidden="1"/>
    </xf>
    <xf numFmtId="2" fontId="12" fillId="3" borderId="6" xfId="0" applyNumberFormat="1" applyFont="1" applyFill="1" applyBorder="1" applyAlignment="1" applyProtection="1">
      <alignment horizontal="center"/>
      <protection locked="0"/>
    </xf>
    <xf numFmtId="0" fontId="26" fillId="3" borderId="6" xfId="0" applyFont="1" applyFill="1" applyBorder="1"/>
    <xf numFmtId="0" fontId="12" fillId="3" borderId="6" xfId="0" applyFont="1" applyFill="1" applyBorder="1" applyAlignment="1" applyProtection="1">
      <alignment horizontal="center" wrapText="1"/>
      <protection locked="0"/>
    </xf>
    <xf numFmtId="0" fontId="28" fillId="3" borderId="6" xfId="0" applyFont="1" applyFill="1" applyBorder="1" applyAlignment="1">
      <alignment vertical="top" wrapText="1"/>
    </xf>
    <xf numFmtId="9" fontId="25" fillId="3" borderId="7" xfId="0" applyNumberFormat="1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27" fillId="2" borderId="1" xfId="0" applyNumberFormat="1" applyFont="1" applyFill="1" applyBorder="1" applyAlignment="1" applyProtection="1">
      <alignment horizontal="center" wrapText="1"/>
      <protection hidden="1"/>
    </xf>
    <xf numFmtId="0" fontId="12" fillId="0" borderId="12" xfId="0" applyFont="1" applyFill="1" applyBorder="1" applyAlignment="1" applyProtection="1">
      <alignment horizontal="center"/>
      <protection hidden="1"/>
    </xf>
    <xf numFmtId="43" fontId="30" fillId="3" borderId="6" xfId="1" applyFont="1" applyFill="1" applyBorder="1" applyAlignment="1">
      <alignment vertical="top" wrapText="1"/>
    </xf>
    <xf numFmtId="0" fontId="26" fillId="0" borderId="11" xfId="0" applyFont="1" applyBorder="1" applyAlignment="1">
      <alignment horizontal="center"/>
    </xf>
    <xf numFmtId="0" fontId="25" fillId="0" borderId="11" xfId="3" applyFont="1" applyBorder="1" applyAlignment="1">
      <alignment horizontal="center" wrapText="1"/>
    </xf>
    <xf numFmtId="0" fontId="12" fillId="0" borderId="11" xfId="0" applyFont="1" applyFill="1" applyBorder="1" applyAlignment="1" applyProtection="1">
      <alignment horizontal="center"/>
      <protection hidden="1"/>
    </xf>
    <xf numFmtId="2" fontId="12" fillId="0" borderId="11" xfId="0" applyNumberFormat="1" applyFont="1" applyBorder="1" applyAlignment="1" applyProtection="1">
      <alignment horizontal="center"/>
      <protection locked="0"/>
    </xf>
    <xf numFmtId="0" fontId="26" fillId="0" borderId="11" xfId="0" applyFont="1" applyBorder="1"/>
    <xf numFmtId="0" fontId="12" fillId="0" borderId="11" xfId="0" applyFont="1" applyBorder="1" applyAlignment="1" applyProtection="1">
      <alignment horizontal="center" wrapText="1"/>
      <protection locked="0"/>
    </xf>
    <xf numFmtId="9" fontId="25" fillId="0" borderId="11" xfId="0" applyNumberFormat="1" applyFont="1" applyFill="1" applyBorder="1" applyAlignment="1">
      <alignment vertical="top" wrapText="1"/>
    </xf>
    <xf numFmtId="2" fontId="12" fillId="2" borderId="1" xfId="0" applyNumberFormat="1" applyFont="1" applyFill="1" applyBorder="1" applyAlignment="1" applyProtection="1">
      <alignment horizontal="center"/>
      <protection hidden="1"/>
    </xf>
    <xf numFmtId="0" fontId="25" fillId="2" borderId="4" xfId="0" applyFont="1" applyFill="1" applyBorder="1" applyAlignment="1">
      <alignment vertical="top" wrapText="1"/>
    </xf>
    <xf numFmtId="0" fontId="12" fillId="2" borderId="1" xfId="0" applyNumberFormat="1" applyFont="1" applyFill="1" applyBorder="1" applyAlignment="1" applyProtection="1">
      <alignment horizontal="center" wrapText="1"/>
      <protection locked="0" hidden="1"/>
    </xf>
    <xf numFmtId="0" fontId="12" fillId="2" borderId="1" xfId="0" applyFont="1" applyFill="1" applyBorder="1" applyAlignment="1" applyProtection="1">
      <alignment horizontal="center"/>
      <protection hidden="1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0" fontId="26" fillId="2" borderId="1" xfId="0" applyFont="1" applyFill="1" applyBorder="1"/>
    <xf numFmtId="0" fontId="12" fillId="2" borderId="11" xfId="0" applyFont="1" applyFill="1" applyBorder="1" applyAlignment="1" applyProtection="1">
      <alignment horizontal="center" wrapText="1"/>
      <protection locked="0"/>
    </xf>
    <xf numFmtId="49" fontId="12" fillId="2" borderId="1" xfId="0" applyNumberFormat="1" applyFont="1" applyFill="1" applyBorder="1" applyAlignment="1" applyProtection="1">
      <alignment horizontal="center" wrapText="1"/>
      <protection locked="0"/>
    </xf>
    <xf numFmtId="0" fontId="12" fillId="2" borderId="1" xfId="0" applyNumberFormat="1" applyFont="1" applyFill="1" applyBorder="1" applyAlignment="1" applyProtection="1">
      <alignment horizontal="center" wrapText="1"/>
      <protection hidden="1"/>
    </xf>
    <xf numFmtId="0" fontId="25" fillId="2" borderId="1" xfId="3" applyFont="1" applyFill="1" applyBorder="1" applyAlignment="1">
      <alignment horizontal="center" wrapText="1"/>
    </xf>
    <xf numFmtId="0" fontId="25" fillId="2" borderId="1" xfId="0" applyFont="1" applyFill="1" applyBorder="1" applyAlignment="1">
      <alignment vertical="top" wrapText="1"/>
    </xf>
    <xf numFmtId="0" fontId="32" fillId="3" borderId="16" xfId="0" applyFont="1" applyFill="1" applyBorder="1" applyAlignment="1">
      <alignment horizontal="center"/>
    </xf>
    <xf numFmtId="0" fontId="27" fillId="3" borderId="17" xfId="0" applyNumberFormat="1" applyFont="1" applyFill="1" applyBorder="1" applyAlignment="1" applyProtection="1">
      <alignment horizontal="center" wrapText="1"/>
      <protection hidden="1"/>
    </xf>
    <xf numFmtId="0" fontId="30" fillId="3" borderId="17" xfId="0" applyFont="1" applyFill="1" applyBorder="1" applyAlignment="1">
      <alignment vertical="top" wrapText="1"/>
    </xf>
    <xf numFmtId="0" fontId="30" fillId="3" borderId="17" xfId="3" applyFont="1" applyFill="1" applyBorder="1" applyAlignment="1">
      <alignment wrapText="1"/>
    </xf>
    <xf numFmtId="0" fontId="27" fillId="3" borderId="17" xfId="0" applyFont="1" applyFill="1" applyBorder="1" applyAlignment="1" applyProtection="1">
      <alignment horizontal="center"/>
      <protection hidden="1"/>
    </xf>
    <xf numFmtId="2" fontId="27" fillId="3" borderId="17" xfId="0" applyNumberFormat="1" applyFont="1" applyFill="1" applyBorder="1" applyAlignment="1" applyProtection="1">
      <alignment horizontal="center"/>
      <protection locked="0"/>
    </xf>
    <xf numFmtId="0" fontId="32" fillId="3" borderId="17" xfId="0" applyFont="1" applyFill="1" applyBorder="1"/>
    <xf numFmtId="0" fontId="27" fillId="3" borderId="17" xfId="0" applyFont="1" applyFill="1" applyBorder="1" applyAlignment="1" applyProtection="1">
      <alignment horizontal="center" wrapText="1"/>
      <protection locked="0"/>
    </xf>
    <xf numFmtId="2" fontId="27" fillId="3" borderId="17" xfId="0" applyNumberFormat="1" applyFont="1" applyFill="1" applyBorder="1" applyAlignment="1" applyProtection="1">
      <alignment horizontal="center"/>
      <protection hidden="1"/>
    </xf>
    <xf numFmtId="9" fontId="30" fillId="3" borderId="18" xfId="0" applyNumberFormat="1" applyFont="1" applyFill="1" applyBorder="1" applyAlignment="1">
      <alignment vertical="top" wrapText="1"/>
    </xf>
    <xf numFmtId="0" fontId="30" fillId="3" borderId="6" xfId="0" applyFont="1" applyFill="1" applyBorder="1" applyAlignment="1">
      <alignment vertical="top" wrapText="1"/>
    </xf>
    <xf numFmtId="2" fontId="27" fillId="3" borderId="6" xfId="0" applyNumberFormat="1" applyFont="1" applyFill="1" applyBorder="1" applyAlignment="1" applyProtection="1">
      <alignment horizontal="center"/>
      <protection hidden="1"/>
    </xf>
    <xf numFmtId="0" fontId="27" fillId="2" borderId="1" xfId="0" applyNumberFormat="1" applyFont="1" applyFill="1" applyBorder="1" applyAlignment="1" applyProtection="1">
      <alignment horizontal="left" wrapText="1"/>
      <protection hidden="1"/>
    </xf>
    <xf numFmtId="0" fontId="26" fillId="2" borderId="1" xfId="0" applyFont="1" applyFill="1" applyBorder="1" applyAlignment="1">
      <alignment horizontal="center"/>
    </xf>
    <xf numFmtId="0" fontId="27" fillId="2" borderId="4" xfId="0" applyNumberFormat="1" applyFont="1" applyFill="1" applyBorder="1" applyAlignment="1" applyProtection="1">
      <alignment horizontal="left" wrapText="1"/>
      <protection hidden="1"/>
    </xf>
    <xf numFmtId="49" fontId="27" fillId="2" borderId="1" xfId="0" applyNumberFormat="1" applyFont="1" applyFill="1" applyBorder="1" applyAlignment="1" applyProtection="1">
      <alignment horizontal="left" wrapText="1"/>
      <protection locked="0"/>
    </xf>
    <xf numFmtId="0" fontId="26" fillId="0" borderId="0" xfId="0" applyFont="1" applyBorder="1" applyAlignment="1">
      <alignment horizontal="center"/>
    </xf>
    <xf numFmtId="0" fontId="27" fillId="0" borderId="0" xfId="0" applyNumberFormat="1" applyFont="1" applyBorder="1" applyAlignment="1" applyProtection="1">
      <alignment horizontal="center" wrapText="1"/>
      <protection hidden="1"/>
    </xf>
    <xf numFmtId="0" fontId="25" fillId="0" borderId="0" xfId="0" applyFont="1" applyFill="1" applyBorder="1" applyAlignment="1">
      <alignment vertical="top" wrapText="1"/>
    </xf>
    <xf numFmtId="0" fontId="25" fillId="0" borderId="0" xfId="3" applyFont="1" applyBorder="1" applyAlignment="1">
      <alignment wrapText="1"/>
    </xf>
    <xf numFmtId="0" fontId="12" fillId="0" borderId="0" xfId="0" applyFont="1" applyFill="1" applyBorder="1" applyAlignment="1" applyProtection="1">
      <alignment horizontal="center"/>
      <protection hidden="1"/>
    </xf>
    <xf numFmtId="2" fontId="12" fillId="0" borderId="0" xfId="0" applyNumberFormat="1" applyFont="1" applyBorder="1" applyAlignment="1" applyProtection="1">
      <alignment horizontal="center"/>
      <protection locked="0"/>
    </xf>
    <xf numFmtId="0" fontId="26" fillId="0" borderId="0" xfId="0" applyFont="1" applyBorder="1"/>
    <xf numFmtId="0" fontId="12" fillId="0" borderId="0" xfId="0" applyFont="1" applyBorder="1" applyAlignment="1" applyProtection="1">
      <alignment horizontal="center" wrapText="1"/>
      <protection locked="0"/>
    </xf>
    <xf numFmtId="2" fontId="12" fillId="2" borderId="0" xfId="0" applyNumberFormat="1" applyFont="1" applyFill="1" applyBorder="1" applyAlignment="1" applyProtection="1">
      <alignment horizontal="center"/>
      <protection hidden="1"/>
    </xf>
    <xf numFmtId="9" fontId="25" fillId="0" borderId="0" xfId="0" applyNumberFormat="1" applyFont="1" applyFill="1" applyBorder="1" applyAlignment="1">
      <alignment vertical="top" wrapText="1"/>
    </xf>
    <xf numFmtId="0" fontId="23" fillId="0" borderId="0" xfId="0" applyFont="1" applyBorder="1"/>
    <xf numFmtId="0" fontId="23" fillId="0" borderId="0" xfId="0" applyFont="1"/>
    <xf numFmtId="0" fontId="38" fillId="0" borderId="0" xfId="0" applyFont="1"/>
    <xf numFmtId="43" fontId="39" fillId="0" borderId="0" xfId="0" applyNumberFormat="1" applyFont="1"/>
    <xf numFmtId="0" fontId="23" fillId="0" borderId="0" xfId="0" applyFont="1"/>
    <xf numFmtId="0" fontId="37" fillId="0" borderId="0" xfId="0" applyFont="1" applyFill="1" applyAlignment="1">
      <alignment wrapText="1"/>
    </xf>
    <xf numFmtId="0" fontId="37" fillId="0" borderId="0" xfId="0" applyFont="1" applyFill="1" applyAlignment="1">
      <alignment horizontal="left"/>
    </xf>
    <xf numFmtId="0" fontId="38" fillId="0" borderId="0" xfId="0" applyFont="1" applyBorder="1"/>
    <xf numFmtId="0" fontId="40" fillId="0" borderId="0" xfId="0" applyFont="1" applyFill="1" applyBorder="1" applyAlignment="1">
      <alignment vertical="top" wrapText="1"/>
    </xf>
    <xf numFmtId="0" fontId="25" fillId="0" borderId="0" xfId="0" applyFont="1" applyBorder="1" applyAlignment="1">
      <alignment horizontal="center" vertical="center" wrapText="1"/>
    </xf>
    <xf numFmtId="0" fontId="30" fillId="0" borderId="0" xfId="3" applyFont="1" applyFill="1" applyBorder="1" applyAlignment="1">
      <alignment wrapText="1"/>
    </xf>
    <xf numFmtId="166" fontId="24" fillId="6" borderId="1" xfId="0" applyNumberFormat="1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left" wrapText="1"/>
    </xf>
    <xf numFmtId="0" fontId="35" fillId="2" borderId="1" xfId="0" applyNumberFormat="1" applyFont="1" applyFill="1" applyBorder="1" applyAlignment="1" applyProtection="1">
      <alignment horizontal="center" wrapText="1"/>
      <protection hidden="1"/>
    </xf>
    <xf numFmtId="0" fontId="27" fillId="2" borderId="11" xfId="0" applyNumberFormat="1" applyFont="1" applyFill="1" applyBorder="1" applyAlignment="1" applyProtection="1">
      <alignment horizontal="center" wrapText="1"/>
      <protection hidden="1"/>
    </xf>
    <xf numFmtId="2" fontId="31" fillId="3" borderId="6" xfId="0" applyNumberFormat="1" applyFont="1" applyFill="1" applyBorder="1" applyAlignment="1" applyProtection="1">
      <alignment horizontal="center"/>
      <protection hidden="1"/>
    </xf>
    <xf numFmtId="0" fontId="27" fillId="2" borderId="4" xfId="0" applyNumberFormat="1" applyFont="1" applyFill="1" applyBorder="1" applyAlignment="1" applyProtection="1">
      <alignment horizontal="center" wrapText="1"/>
      <protection hidden="1"/>
    </xf>
    <xf numFmtId="2" fontId="12" fillId="3" borderId="1" xfId="0" applyNumberFormat="1" applyFont="1" applyFill="1" applyBorder="1" applyAlignment="1" applyProtection="1">
      <alignment horizontal="center"/>
      <protection hidden="1"/>
    </xf>
    <xf numFmtId="43" fontId="27" fillId="3" borderId="6" xfId="1" applyFont="1" applyFill="1" applyBorder="1" applyAlignment="1" applyProtection="1">
      <alignment horizontal="center"/>
      <protection hidden="1"/>
    </xf>
    <xf numFmtId="0" fontId="43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44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2" fontId="0" fillId="0" borderId="0" xfId="0" applyNumberFormat="1"/>
    <xf numFmtId="2" fontId="0" fillId="2" borderId="0" xfId="0" applyNumberFormat="1" applyFill="1"/>
    <xf numFmtId="2" fontId="4" fillId="2" borderId="0" xfId="0" applyNumberFormat="1" applyFont="1" applyFill="1" applyBorder="1" applyAlignment="1">
      <alignment horizontal="left" vertical="center" wrapText="1"/>
    </xf>
    <xf numFmtId="2" fontId="0" fillId="3" borderId="0" xfId="0" applyNumberFormat="1" applyFill="1" applyBorder="1"/>
    <xf numFmtId="2" fontId="0" fillId="7" borderId="0" xfId="0" applyNumberFormat="1" applyFill="1" applyBorder="1"/>
    <xf numFmtId="0" fontId="0" fillId="0" borderId="0" xfId="0" applyFill="1" applyBorder="1"/>
    <xf numFmtId="0" fontId="29" fillId="0" borderId="1" xfId="0" applyFont="1" applyBorder="1" applyAlignment="1">
      <alignment horizontal="center" wrapText="1"/>
    </xf>
    <xf numFmtId="49" fontId="27" fillId="2" borderId="4" xfId="0" applyNumberFormat="1" applyFont="1" applyFill="1" applyBorder="1" applyAlignment="1" applyProtection="1">
      <alignment horizontal="left" wrapText="1"/>
      <protection locked="0"/>
    </xf>
    <xf numFmtId="0" fontId="12" fillId="3" borderId="3" xfId="0" applyFont="1" applyFill="1" applyBorder="1" applyAlignment="1" applyProtection="1">
      <alignment horizontal="center" wrapText="1"/>
      <protection locked="0"/>
    </xf>
    <xf numFmtId="0" fontId="30" fillId="3" borderId="19" xfId="0" applyFont="1" applyFill="1" applyBorder="1" applyAlignment="1">
      <alignment vertical="top" wrapText="1"/>
    </xf>
    <xf numFmtId="9" fontId="25" fillId="3" borderId="2" xfId="0" applyNumberFormat="1" applyFont="1" applyFill="1" applyBorder="1" applyAlignment="1">
      <alignment vertical="top" wrapText="1"/>
    </xf>
    <xf numFmtId="0" fontId="26" fillId="3" borderId="3" xfId="0" applyFont="1" applyFill="1" applyBorder="1" applyAlignment="1">
      <alignment horizontal="center"/>
    </xf>
    <xf numFmtId="0" fontId="27" fillId="3" borderId="19" xfId="0" applyNumberFormat="1" applyFont="1" applyFill="1" applyBorder="1" applyAlignment="1" applyProtection="1">
      <alignment horizontal="center" wrapText="1"/>
      <protection hidden="1"/>
    </xf>
    <xf numFmtId="0" fontId="25" fillId="3" borderId="19" xfId="0" applyFont="1" applyFill="1" applyBorder="1" applyAlignment="1">
      <alignment vertical="top" wrapText="1"/>
    </xf>
    <xf numFmtId="0" fontId="25" fillId="3" borderId="19" xfId="3" applyFont="1" applyFill="1" applyBorder="1" applyAlignment="1">
      <alignment wrapText="1"/>
    </xf>
    <xf numFmtId="0" fontId="12" fillId="3" borderId="19" xfId="0" applyFont="1" applyFill="1" applyBorder="1" applyAlignment="1" applyProtection="1">
      <alignment horizontal="center"/>
      <protection hidden="1"/>
    </xf>
    <xf numFmtId="2" fontId="12" fillId="3" borderId="19" xfId="0" applyNumberFormat="1" applyFont="1" applyFill="1" applyBorder="1" applyAlignment="1" applyProtection="1">
      <alignment horizontal="center"/>
      <protection locked="0"/>
    </xf>
    <xf numFmtId="0" fontId="26" fillId="3" borderId="19" xfId="0" applyFont="1" applyFill="1" applyBorder="1"/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0" fillId="8" borderId="0" xfId="0" applyNumberFormat="1" applyFill="1" applyBorder="1"/>
    <xf numFmtId="9" fontId="25" fillId="2" borderId="11" xfId="0" applyNumberFormat="1" applyFont="1" applyFill="1" applyBorder="1" applyAlignment="1">
      <alignment vertical="top" wrapText="1"/>
    </xf>
    <xf numFmtId="0" fontId="29" fillId="7" borderId="1" xfId="0" applyFont="1" applyFill="1" applyBorder="1" applyAlignment="1">
      <alignment horizontal="left" wrapText="1"/>
    </xf>
    <xf numFmtId="0" fontId="32" fillId="7" borderId="1" xfId="0" applyFont="1" applyFill="1" applyBorder="1" applyAlignment="1">
      <alignment horizontal="left" wrapText="1"/>
    </xf>
    <xf numFmtId="0" fontId="33" fillId="7" borderId="4" xfId="0" applyFont="1" applyFill="1" applyBorder="1" applyAlignment="1">
      <alignment horizontal="left" vertical="top" wrapText="1"/>
    </xf>
    <xf numFmtId="0" fontId="26" fillId="7" borderId="1" xfId="0" applyFont="1" applyFill="1" applyBorder="1" applyAlignment="1">
      <alignment wrapText="1"/>
    </xf>
    <xf numFmtId="0" fontId="36" fillId="7" borderId="1" xfId="0" applyFont="1" applyFill="1" applyBorder="1" applyAlignment="1">
      <alignment horizontal="left" wrapText="1"/>
    </xf>
    <xf numFmtId="2" fontId="35" fillId="7" borderId="4" xfId="0" applyNumberFormat="1" applyFont="1" applyFill="1" applyBorder="1" applyAlignment="1" applyProtection="1">
      <alignment horizontal="left" wrapText="1"/>
      <protection hidden="1"/>
    </xf>
    <xf numFmtId="9" fontId="33" fillId="7" borderId="1" xfId="0" applyNumberFormat="1" applyFont="1" applyFill="1" applyBorder="1" applyAlignment="1">
      <alignment horizontal="left" vertical="top" wrapText="1"/>
    </xf>
    <xf numFmtId="0" fontId="27" fillId="7" borderId="1" xfId="0" applyNumberFormat="1" applyFont="1" applyFill="1" applyBorder="1" applyAlignment="1" applyProtection="1">
      <alignment horizontal="left" wrapText="1"/>
      <protection hidden="1"/>
    </xf>
    <xf numFmtId="166" fontId="24" fillId="7" borderId="1" xfId="0" applyNumberFormat="1" applyFont="1" applyFill="1" applyBorder="1" applyAlignment="1">
      <alignment horizontal="left" wrapText="1"/>
    </xf>
    <xf numFmtId="166" fontId="34" fillId="7" borderId="1" xfId="0" applyNumberFormat="1" applyFont="1" applyFill="1" applyBorder="1" applyAlignment="1">
      <alignment horizontal="left" wrapText="1"/>
    </xf>
    <xf numFmtId="0" fontId="35" fillId="7" borderId="1" xfId="0" applyFont="1" applyFill="1" applyBorder="1" applyAlignment="1" applyProtection="1">
      <alignment horizontal="left" wrapText="1"/>
      <protection hidden="1"/>
    </xf>
    <xf numFmtId="2" fontId="35" fillId="7" borderId="1" xfId="0" applyNumberFormat="1" applyFont="1" applyFill="1" applyBorder="1" applyAlignment="1" applyProtection="1">
      <alignment horizontal="left" wrapText="1"/>
      <protection locked="0"/>
    </xf>
    <xf numFmtId="0" fontId="35" fillId="7" borderId="1" xfId="0" applyFont="1" applyFill="1" applyBorder="1" applyAlignment="1" applyProtection="1">
      <alignment horizontal="left" wrapText="1"/>
      <protection locked="0"/>
    </xf>
    <xf numFmtId="0" fontId="33" fillId="2" borderId="4" xfId="0" applyFont="1" applyFill="1" applyBorder="1" applyAlignment="1">
      <alignment horizontal="left" vertical="top" wrapText="1"/>
    </xf>
    <xf numFmtId="0" fontId="35" fillId="2" borderId="1" xfId="0" applyFont="1" applyFill="1" applyBorder="1" applyAlignment="1" applyProtection="1">
      <alignment horizontal="left" wrapText="1"/>
      <protection hidden="1"/>
    </xf>
    <xf numFmtId="0" fontId="26" fillId="7" borderId="1" xfId="0" applyFont="1" applyFill="1" applyBorder="1" applyAlignment="1">
      <alignment horizontal="left" wrapText="1"/>
    </xf>
    <xf numFmtId="0" fontId="29" fillId="9" borderId="1" xfId="0" applyFont="1" applyFill="1" applyBorder="1" applyAlignment="1">
      <alignment horizontal="left" wrapText="1"/>
    </xf>
    <xf numFmtId="0" fontId="32" fillId="9" borderId="1" xfId="0" applyFont="1" applyFill="1" applyBorder="1" applyAlignment="1">
      <alignment horizontal="left" wrapText="1"/>
    </xf>
    <xf numFmtId="0" fontId="33" fillId="9" borderId="4" xfId="0" applyFont="1" applyFill="1" applyBorder="1" applyAlignment="1">
      <alignment horizontal="left" vertical="top" wrapText="1"/>
    </xf>
    <xf numFmtId="0" fontId="26" fillId="9" borderId="1" xfId="0" applyFont="1" applyFill="1" applyBorder="1" applyAlignment="1">
      <alignment wrapText="1"/>
    </xf>
    <xf numFmtId="0" fontId="36" fillId="9" borderId="1" xfId="0" applyFont="1" applyFill="1" applyBorder="1" applyAlignment="1">
      <alignment horizontal="left" wrapText="1"/>
    </xf>
    <xf numFmtId="2" fontId="35" fillId="9" borderId="4" xfId="0" applyNumberFormat="1" applyFont="1" applyFill="1" applyBorder="1" applyAlignment="1" applyProtection="1">
      <alignment horizontal="left" wrapText="1"/>
      <protection hidden="1"/>
    </xf>
    <xf numFmtId="9" fontId="33" fillId="9" borderId="1" xfId="0" applyNumberFormat="1" applyFont="1" applyFill="1" applyBorder="1" applyAlignment="1">
      <alignment horizontal="left" vertical="top" wrapText="1"/>
    </xf>
    <xf numFmtId="0" fontId="27" fillId="9" borderId="1" xfId="0" applyNumberFormat="1" applyFont="1" applyFill="1" applyBorder="1" applyAlignment="1" applyProtection="1">
      <alignment horizontal="left" wrapText="1"/>
      <protection hidden="1"/>
    </xf>
    <xf numFmtId="166" fontId="24" fillId="9" borderId="1" xfId="0" applyNumberFormat="1" applyFont="1" applyFill="1" applyBorder="1" applyAlignment="1">
      <alignment horizontal="left" wrapText="1"/>
    </xf>
    <xf numFmtId="166" fontId="34" fillId="9" borderId="1" xfId="0" applyNumberFormat="1" applyFont="1" applyFill="1" applyBorder="1" applyAlignment="1">
      <alignment horizontal="left" wrapText="1"/>
    </xf>
    <xf numFmtId="0" fontId="35" fillId="9" borderId="1" xfId="0" applyFont="1" applyFill="1" applyBorder="1" applyAlignment="1" applyProtection="1">
      <alignment horizontal="left" wrapText="1"/>
      <protection hidden="1"/>
    </xf>
    <xf numFmtId="2" fontId="35" fillId="9" borderId="1" xfId="0" applyNumberFormat="1" applyFont="1" applyFill="1" applyBorder="1" applyAlignment="1" applyProtection="1">
      <alignment horizontal="left" wrapText="1"/>
      <protection locked="0"/>
    </xf>
    <xf numFmtId="0" fontId="35" fillId="9" borderId="1" xfId="0" applyFont="1" applyFill="1" applyBorder="1" applyAlignment="1" applyProtection="1">
      <alignment horizontal="left" wrapText="1"/>
      <protection locked="0"/>
    </xf>
    <xf numFmtId="0" fontId="33" fillId="9" borderId="1" xfId="0" applyFont="1" applyFill="1" applyBorder="1" applyAlignment="1">
      <alignment horizontal="left" vertical="top" wrapText="1"/>
    </xf>
    <xf numFmtId="0" fontId="0" fillId="7" borderId="0" xfId="0" applyFill="1" applyBorder="1"/>
    <xf numFmtId="0" fontId="26" fillId="3" borderId="16" xfId="0" applyFont="1" applyFill="1" applyBorder="1" applyAlignment="1">
      <alignment horizontal="center"/>
    </xf>
    <xf numFmtId="0" fontId="25" fillId="3" borderId="17" xfId="0" applyFont="1" applyFill="1" applyBorder="1" applyAlignment="1">
      <alignment vertical="top" wrapText="1"/>
    </xf>
    <xf numFmtId="0" fontId="25" fillId="3" borderId="17" xfId="3" applyFont="1" applyFill="1" applyBorder="1" applyAlignment="1">
      <alignment wrapText="1"/>
    </xf>
    <xf numFmtId="0" fontId="12" fillId="3" borderId="17" xfId="0" applyFont="1" applyFill="1" applyBorder="1" applyAlignment="1" applyProtection="1">
      <alignment horizontal="center"/>
      <protection hidden="1"/>
    </xf>
    <xf numFmtId="2" fontId="12" fillId="3" borderId="17" xfId="0" applyNumberFormat="1" applyFont="1" applyFill="1" applyBorder="1" applyAlignment="1" applyProtection="1">
      <alignment horizontal="center"/>
      <protection locked="0"/>
    </xf>
    <xf numFmtId="0" fontId="26" fillId="3" borderId="17" xfId="0" applyFont="1" applyFill="1" applyBorder="1"/>
    <xf numFmtId="0" fontId="12" fillId="3" borderId="17" xfId="0" applyFont="1" applyFill="1" applyBorder="1" applyAlignment="1" applyProtection="1">
      <alignment horizontal="center" wrapText="1"/>
      <protection locked="0"/>
    </xf>
    <xf numFmtId="43" fontId="30" fillId="3" borderId="17" xfId="1" applyFont="1" applyFill="1" applyBorder="1" applyAlignment="1">
      <alignment vertical="top" wrapText="1"/>
    </xf>
    <xf numFmtId="9" fontId="25" fillId="3" borderId="18" xfId="0" applyNumberFormat="1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32" fillId="10" borderId="1" xfId="0" applyFont="1" applyFill="1" applyBorder="1" applyAlignment="1">
      <alignment horizontal="left" wrapText="1"/>
    </xf>
    <xf numFmtId="0" fontId="33" fillId="10" borderId="4" xfId="0" applyFont="1" applyFill="1" applyBorder="1" applyAlignment="1">
      <alignment horizontal="left" vertical="top" wrapText="1"/>
    </xf>
    <xf numFmtId="0" fontId="26" fillId="10" borderId="1" xfId="0" applyFont="1" applyFill="1" applyBorder="1" applyAlignment="1">
      <alignment wrapText="1"/>
    </xf>
    <xf numFmtId="0" fontId="36" fillId="10" borderId="1" xfId="0" applyFont="1" applyFill="1" applyBorder="1" applyAlignment="1">
      <alignment horizontal="left" wrapText="1"/>
    </xf>
    <xf numFmtId="2" fontId="35" fillId="10" borderId="4" xfId="0" applyNumberFormat="1" applyFont="1" applyFill="1" applyBorder="1" applyAlignment="1" applyProtection="1">
      <alignment horizontal="left" wrapText="1"/>
      <protection hidden="1"/>
    </xf>
    <xf numFmtId="0" fontId="29" fillId="11" borderId="1" xfId="0" applyFont="1" applyFill="1" applyBorder="1" applyAlignment="1">
      <alignment horizontal="left" wrapText="1"/>
    </xf>
    <xf numFmtId="0" fontId="32" fillId="11" borderId="1" xfId="0" applyFont="1" applyFill="1" applyBorder="1" applyAlignment="1">
      <alignment horizontal="left" wrapText="1"/>
    </xf>
    <xf numFmtId="0" fontId="33" fillId="11" borderId="4" xfId="0" applyFont="1" applyFill="1" applyBorder="1" applyAlignment="1">
      <alignment horizontal="left" vertical="top" wrapText="1"/>
    </xf>
    <xf numFmtId="0" fontId="26" fillId="11" borderId="1" xfId="0" applyFont="1" applyFill="1" applyBorder="1" applyAlignment="1">
      <alignment wrapText="1"/>
    </xf>
    <xf numFmtId="0" fontId="36" fillId="11" borderId="1" xfId="0" applyFont="1" applyFill="1" applyBorder="1" applyAlignment="1">
      <alignment horizontal="left" wrapText="1"/>
    </xf>
    <xf numFmtId="0" fontId="33" fillId="11" borderId="1" xfId="0" applyFont="1" applyFill="1" applyBorder="1" applyAlignment="1">
      <alignment horizontal="left" vertical="top" wrapText="1"/>
    </xf>
    <xf numFmtId="2" fontId="35" fillId="11" borderId="4" xfId="0" applyNumberFormat="1" applyFont="1" applyFill="1" applyBorder="1" applyAlignment="1" applyProtection="1">
      <alignment horizontal="left" wrapText="1"/>
      <protection hidden="1"/>
    </xf>
    <xf numFmtId="9" fontId="33" fillId="11" borderId="1" xfId="0" applyNumberFormat="1" applyFont="1" applyFill="1" applyBorder="1" applyAlignment="1">
      <alignment horizontal="left" vertical="top" wrapText="1"/>
    </xf>
    <xf numFmtId="0" fontId="23" fillId="0" borderId="0" xfId="0" applyFont="1"/>
    <xf numFmtId="43" fontId="39" fillId="0" borderId="0" xfId="0" applyNumberFormat="1" applyFont="1"/>
    <xf numFmtId="0" fontId="26" fillId="5" borderId="1" xfId="0" applyFont="1" applyFill="1" applyBorder="1" applyAlignment="1">
      <alignment horizontal="center"/>
    </xf>
    <xf numFmtId="0" fontId="0" fillId="5" borderId="0" xfId="0" applyFill="1" applyBorder="1"/>
    <xf numFmtId="0" fontId="26" fillId="5" borderId="0" xfId="0" applyFont="1" applyFill="1" applyBorder="1" applyAlignment="1">
      <alignment horizontal="center"/>
    </xf>
    <xf numFmtId="0" fontId="45" fillId="0" borderId="0" xfId="0" applyFont="1" applyFill="1" applyAlignment="1">
      <alignment wrapText="1"/>
    </xf>
    <xf numFmtId="0" fontId="45" fillId="0" borderId="0" xfId="0" applyFont="1" applyFill="1"/>
    <xf numFmtId="0" fontId="23" fillId="2" borderId="0" xfId="0" applyFont="1" applyFill="1"/>
    <xf numFmtId="2" fontId="46" fillId="2" borderId="4" xfId="0" applyNumberFormat="1" applyFont="1" applyFill="1" applyBorder="1" applyAlignment="1" applyProtection="1">
      <alignment horizontal="center"/>
      <protection hidden="1"/>
    </xf>
    <xf numFmtId="0" fontId="26" fillId="3" borderId="0" xfId="0" applyFont="1" applyFill="1" applyBorder="1" applyAlignment="1">
      <alignment horizontal="center"/>
    </xf>
    <xf numFmtId="0" fontId="27" fillId="3" borderId="0" xfId="0" applyNumberFormat="1" applyFont="1" applyFill="1" applyBorder="1" applyAlignment="1" applyProtection="1">
      <alignment horizontal="center" wrapText="1"/>
      <protection hidden="1"/>
    </xf>
    <xf numFmtId="0" fontId="25" fillId="3" borderId="0" xfId="0" applyFont="1" applyFill="1" applyBorder="1" applyAlignment="1">
      <alignment vertical="top" wrapText="1"/>
    </xf>
    <xf numFmtId="0" fontId="25" fillId="3" borderId="0" xfId="3" applyFont="1" applyFill="1" applyBorder="1" applyAlignment="1">
      <alignment wrapText="1"/>
    </xf>
    <xf numFmtId="0" fontId="12" fillId="3" borderId="0" xfId="0" applyFont="1" applyFill="1" applyBorder="1" applyAlignment="1" applyProtection="1">
      <alignment horizontal="center"/>
      <protection hidden="1"/>
    </xf>
    <xf numFmtId="2" fontId="12" fillId="3" borderId="0" xfId="0" applyNumberFormat="1" applyFont="1" applyFill="1" applyBorder="1" applyAlignment="1" applyProtection="1">
      <alignment horizontal="center"/>
      <protection locked="0"/>
    </xf>
    <xf numFmtId="0" fontId="26" fillId="3" borderId="0" xfId="0" applyFont="1" applyFill="1" applyBorder="1"/>
    <xf numFmtId="0" fontId="12" fillId="3" borderId="0" xfId="0" applyFont="1" applyFill="1" applyBorder="1" applyAlignment="1" applyProtection="1">
      <alignment horizontal="center" wrapText="1"/>
      <protection locked="0"/>
    </xf>
    <xf numFmtId="43" fontId="30" fillId="3" borderId="0" xfId="1" applyFont="1" applyFill="1" applyBorder="1" applyAlignment="1">
      <alignment vertical="top" wrapText="1"/>
    </xf>
    <xf numFmtId="9" fontId="25" fillId="3" borderId="0" xfId="0" applyNumberFormat="1" applyFont="1" applyFill="1" applyBorder="1" applyAlignment="1">
      <alignment vertical="top" wrapText="1"/>
    </xf>
    <xf numFmtId="4" fontId="39" fillId="0" borderId="0" xfId="0" applyNumberFormat="1" applyFont="1"/>
    <xf numFmtId="0" fontId="47" fillId="0" borderId="0" xfId="0" applyFont="1"/>
    <xf numFmtId="2" fontId="48" fillId="2" borderId="0" xfId="0" applyNumberFormat="1" applyFont="1" applyFill="1" applyBorder="1" applyAlignment="1" applyProtection="1">
      <alignment horizontal="center"/>
      <protection hidden="1"/>
    </xf>
    <xf numFmtId="0" fontId="27" fillId="0" borderId="1" xfId="0" applyNumberFormat="1" applyFont="1" applyFill="1" applyBorder="1" applyAlignment="1" applyProtection="1">
      <alignment horizont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locked="0"/>
    </xf>
    <xf numFmtId="2" fontId="46" fillId="7" borderId="4" xfId="0" applyNumberFormat="1" applyFont="1" applyFill="1" applyBorder="1" applyAlignment="1" applyProtection="1">
      <alignment horizontal="center"/>
      <protection hidden="1"/>
    </xf>
    <xf numFmtId="43" fontId="27" fillId="7" borderId="17" xfId="1" applyFont="1" applyFill="1" applyBorder="1" applyAlignment="1" applyProtection="1">
      <alignment horizontal="center"/>
      <protection hidden="1"/>
    </xf>
    <xf numFmtId="0" fontId="27" fillId="3" borderId="1" xfId="0" applyNumberFormat="1" applyFont="1" applyFill="1" applyBorder="1" applyAlignment="1" applyProtection="1">
      <alignment horizontal="center" wrapText="1"/>
      <protection hidden="1"/>
    </xf>
    <xf numFmtId="0" fontId="26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vertical="top" wrapText="1"/>
    </xf>
    <xf numFmtId="0" fontId="25" fillId="3" borderId="1" xfId="3" applyFont="1" applyFill="1" applyBorder="1" applyAlignment="1">
      <alignment wrapText="1"/>
    </xf>
    <xf numFmtId="0" fontId="12" fillId="3" borderId="1" xfId="0" applyFont="1" applyFill="1" applyBorder="1" applyAlignment="1" applyProtection="1">
      <alignment horizontal="center"/>
      <protection hidden="1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26" fillId="3" borderId="1" xfId="0" applyFont="1" applyFill="1" applyBorder="1"/>
    <xf numFmtId="0" fontId="12" fillId="3" borderId="1" xfId="0" applyFont="1" applyFill="1" applyBorder="1" applyAlignment="1" applyProtection="1">
      <alignment horizontal="center" wrapText="1"/>
      <protection locked="0"/>
    </xf>
    <xf numFmtId="9" fontId="25" fillId="3" borderId="1" xfId="0" applyNumberFormat="1" applyFont="1" applyFill="1" applyBorder="1" applyAlignment="1">
      <alignment vertical="top" wrapText="1"/>
    </xf>
    <xf numFmtId="0" fontId="29" fillId="0" borderId="4" xfId="0" applyFont="1" applyBorder="1" applyAlignment="1">
      <alignment horizontal="center" wrapText="1"/>
    </xf>
    <xf numFmtId="0" fontId="27" fillId="0" borderId="4" xfId="0" applyNumberFormat="1" applyFont="1" applyBorder="1" applyAlignment="1" applyProtection="1">
      <alignment horizontal="left" wrapText="1"/>
      <protection hidden="1"/>
    </xf>
    <xf numFmtId="166" fontId="24" fillId="6" borderId="4" xfId="0" applyNumberFormat="1" applyFont="1" applyFill="1" applyBorder="1" applyAlignment="1">
      <alignment horizontal="left" wrapText="1"/>
    </xf>
    <xf numFmtId="166" fontId="34" fillId="6" borderId="4" xfId="0" applyNumberFormat="1" applyFont="1" applyFill="1" applyBorder="1" applyAlignment="1">
      <alignment horizontal="left" wrapText="1"/>
    </xf>
    <xf numFmtId="0" fontId="35" fillId="0" borderId="4" xfId="0" applyFont="1" applyFill="1" applyBorder="1" applyAlignment="1" applyProtection="1">
      <alignment horizontal="left" wrapText="1"/>
      <protection hidden="1"/>
    </xf>
    <xf numFmtId="2" fontId="35" fillId="0" borderId="4" xfId="0" applyNumberFormat="1" applyFont="1" applyBorder="1" applyAlignment="1" applyProtection="1">
      <alignment horizontal="left" wrapText="1"/>
      <protection locked="0"/>
    </xf>
    <xf numFmtId="0" fontId="36" fillId="0" borderId="4" xfId="0" applyFont="1" applyBorder="1" applyAlignment="1">
      <alignment horizontal="left" wrapText="1"/>
    </xf>
    <xf numFmtId="0" fontId="35" fillId="0" borderId="4" xfId="0" applyFont="1" applyBorder="1" applyAlignment="1" applyProtection="1">
      <alignment horizontal="left" wrapText="1"/>
      <protection locked="0"/>
    </xf>
    <xf numFmtId="9" fontId="33" fillId="0" borderId="4" xfId="0" applyNumberFormat="1" applyFont="1" applyFill="1" applyBorder="1" applyAlignment="1">
      <alignment horizontal="left" vertical="top" wrapText="1"/>
    </xf>
    <xf numFmtId="0" fontId="26" fillId="3" borderId="4" xfId="0" applyFont="1" applyFill="1" applyBorder="1" applyAlignment="1">
      <alignment horizontal="center"/>
    </xf>
    <xf numFmtId="0" fontId="27" fillId="3" borderId="4" xfId="0" applyNumberFormat="1" applyFont="1" applyFill="1" applyBorder="1" applyAlignment="1" applyProtection="1">
      <alignment horizontal="center" wrapText="1"/>
      <protection hidden="1"/>
    </xf>
    <xf numFmtId="0" fontId="25" fillId="3" borderId="4" xfId="0" applyFont="1" applyFill="1" applyBorder="1" applyAlignment="1">
      <alignment vertical="top" wrapText="1"/>
    </xf>
    <xf numFmtId="0" fontId="25" fillId="3" borderId="4" xfId="3" applyFont="1" applyFill="1" applyBorder="1" applyAlignment="1">
      <alignment wrapText="1"/>
    </xf>
    <xf numFmtId="0" fontId="12" fillId="3" borderId="4" xfId="0" applyFont="1" applyFill="1" applyBorder="1" applyAlignment="1" applyProtection="1">
      <alignment horizontal="center"/>
      <protection hidden="1"/>
    </xf>
    <xf numFmtId="2" fontId="12" fillId="3" borderId="4" xfId="0" applyNumberFormat="1" applyFont="1" applyFill="1" applyBorder="1" applyAlignment="1" applyProtection="1">
      <alignment horizontal="center"/>
      <protection locked="0"/>
    </xf>
    <xf numFmtId="0" fontId="26" fillId="3" borderId="4" xfId="0" applyFont="1" applyFill="1" applyBorder="1"/>
    <xf numFmtId="0" fontId="12" fillId="3" borderId="4" xfId="0" applyFont="1" applyFill="1" applyBorder="1" applyAlignment="1" applyProtection="1">
      <alignment horizontal="center" wrapText="1"/>
      <protection locked="0"/>
    </xf>
    <xf numFmtId="0" fontId="28" fillId="3" borderId="4" xfId="0" applyFont="1" applyFill="1" applyBorder="1" applyAlignment="1">
      <alignment vertical="top" wrapText="1"/>
    </xf>
    <xf numFmtId="9" fontId="25" fillId="3" borderId="4" xfId="0" applyNumberFormat="1" applyFont="1" applyFill="1" applyBorder="1" applyAlignment="1">
      <alignment vertical="top" wrapText="1"/>
    </xf>
    <xf numFmtId="0" fontId="26" fillId="3" borderId="20" xfId="0" applyFont="1" applyFill="1" applyBorder="1" applyAlignment="1">
      <alignment horizontal="center"/>
    </xf>
    <xf numFmtId="0" fontId="27" fillId="3" borderId="12" xfId="0" applyNumberFormat="1" applyFont="1" applyFill="1" applyBorder="1" applyAlignment="1" applyProtection="1">
      <alignment horizontal="center" wrapText="1"/>
      <protection hidden="1"/>
    </xf>
    <xf numFmtId="0" fontId="25" fillId="3" borderId="12" xfId="0" applyFont="1" applyFill="1" applyBorder="1" applyAlignment="1">
      <alignment vertical="top" wrapText="1"/>
    </xf>
    <xf numFmtId="0" fontId="25" fillId="3" borderId="12" xfId="3" applyFont="1" applyFill="1" applyBorder="1" applyAlignment="1">
      <alignment wrapText="1"/>
    </xf>
    <xf numFmtId="0" fontId="12" fillId="3" borderId="12" xfId="0" applyFont="1" applyFill="1" applyBorder="1" applyAlignment="1" applyProtection="1">
      <alignment horizontal="center"/>
      <protection hidden="1"/>
    </xf>
    <xf numFmtId="2" fontId="12" fillId="3" borderId="12" xfId="0" applyNumberFormat="1" applyFont="1" applyFill="1" applyBorder="1" applyAlignment="1" applyProtection="1">
      <alignment horizontal="center"/>
      <protection locked="0"/>
    </xf>
    <xf numFmtId="0" fontId="26" fillId="3" borderId="12" xfId="0" applyFont="1" applyFill="1" applyBorder="1"/>
    <xf numFmtId="0" fontId="12" fillId="3" borderId="12" xfId="0" applyFont="1" applyFill="1" applyBorder="1" applyAlignment="1" applyProtection="1">
      <alignment horizontal="center" wrapText="1"/>
      <protection locked="0"/>
    </xf>
    <xf numFmtId="0" fontId="49" fillId="3" borderId="12" xfId="0" applyFont="1" applyFill="1" applyBorder="1" applyAlignment="1">
      <alignment vertical="top" wrapText="1"/>
    </xf>
    <xf numFmtId="2" fontId="50" fillId="3" borderId="12" xfId="0" applyNumberFormat="1" applyFont="1" applyFill="1" applyBorder="1" applyAlignment="1" applyProtection="1">
      <alignment horizontal="center"/>
      <protection hidden="1"/>
    </xf>
    <xf numFmtId="9" fontId="25" fillId="3" borderId="12" xfId="0" applyNumberFormat="1" applyFont="1" applyFill="1" applyBorder="1" applyAlignment="1">
      <alignment vertical="top" wrapText="1"/>
    </xf>
    <xf numFmtId="0" fontId="49" fillId="3" borderId="1" xfId="0" applyFont="1" applyFill="1" applyBorder="1" applyAlignment="1">
      <alignment vertical="top" wrapText="1"/>
    </xf>
    <xf numFmtId="2" fontId="50" fillId="3" borderId="1" xfId="0" applyNumberFormat="1" applyFont="1" applyFill="1" applyBorder="1" applyAlignment="1" applyProtection="1">
      <alignment horizontal="center"/>
      <protection hidden="1"/>
    </xf>
    <xf numFmtId="2" fontId="27" fillId="7" borderId="6" xfId="0" applyNumberFormat="1" applyFont="1" applyFill="1" applyBorder="1" applyAlignment="1" applyProtection="1">
      <alignment horizontal="center"/>
      <protection hidden="1"/>
    </xf>
    <xf numFmtId="2" fontId="31" fillId="7" borderId="4" xfId="0" applyNumberFormat="1" applyFont="1" applyFill="1" applyBorder="1" applyAlignment="1" applyProtection="1">
      <alignment horizontal="center"/>
      <protection hidden="1"/>
    </xf>
    <xf numFmtId="43" fontId="27" fillId="7" borderId="0" xfId="1" applyFont="1" applyFill="1" applyBorder="1" applyAlignment="1" applyProtection="1">
      <alignment horizontal="center"/>
      <protection hidden="1"/>
    </xf>
    <xf numFmtId="0" fontId="32" fillId="0" borderId="0" xfId="0" applyFont="1" applyAlignment="1"/>
    <xf numFmtId="0" fontId="23" fillId="0" borderId="0" xfId="0" applyFont="1"/>
    <xf numFmtId="0" fontId="37" fillId="0" borderId="0" xfId="0" applyFont="1" applyFill="1" applyAlignment="1">
      <alignment horizontal="center"/>
    </xf>
    <xf numFmtId="0" fontId="25" fillId="0" borderId="3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left"/>
    </xf>
    <xf numFmtId="0" fontId="32" fillId="5" borderId="9" xfId="0" applyFont="1" applyFill="1" applyBorder="1" applyAlignment="1">
      <alignment horizontal="left"/>
    </xf>
    <xf numFmtId="0" fontId="32" fillId="5" borderId="10" xfId="0" applyFont="1" applyFill="1" applyBorder="1" applyAlignment="1">
      <alignment horizontal="left"/>
    </xf>
    <xf numFmtId="0" fontId="32" fillId="5" borderId="13" xfId="0" applyFont="1" applyFill="1" applyBorder="1" applyAlignment="1">
      <alignment horizontal="left"/>
    </xf>
    <xf numFmtId="0" fontId="32" fillId="5" borderId="14" xfId="0" applyFont="1" applyFill="1" applyBorder="1" applyAlignment="1">
      <alignment horizontal="left"/>
    </xf>
    <xf numFmtId="0" fontId="32" fillId="5" borderId="15" xfId="0" applyFont="1" applyFill="1" applyBorder="1" applyAlignment="1">
      <alignment horizontal="left"/>
    </xf>
    <xf numFmtId="0" fontId="32" fillId="0" borderId="9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11" fillId="3" borderId="0" xfId="0" applyFont="1" applyFill="1" applyBorder="1" applyAlignment="1"/>
    <xf numFmtId="0" fontId="4" fillId="3" borderId="0" xfId="0" applyFont="1" applyFill="1" applyBorder="1" applyAlignment="1">
      <alignment horizontal="left" vertical="center" wrapText="1"/>
    </xf>
    <xf numFmtId="2" fontId="50" fillId="7" borderId="1" xfId="0" applyNumberFormat="1" applyFont="1" applyFill="1" applyBorder="1" applyAlignment="1" applyProtection="1">
      <alignment horizontal="center"/>
      <protection hidden="1"/>
    </xf>
    <xf numFmtId="2" fontId="27" fillId="7" borderId="17" xfId="0" applyNumberFormat="1" applyFont="1" applyFill="1" applyBorder="1" applyAlignment="1" applyProtection="1">
      <alignment horizontal="center"/>
      <protection hidden="1"/>
    </xf>
    <xf numFmtId="0" fontId="27" fillId="5" borderId="1" xfId="0" applyNumberFormat="1" applyFont="1" applyFill="1" applyBorder="1" applyAlignment="1" applyProtection="1">
      <alignment horizontal="center" wrapText="1"/>
      <protection hidden="1"/>
    </xf>
    <xf numFmtId="0" fontId="25" fillId="5" borderId="1" xfId="0" applyFont="1" applyFill="1" applyBorder="1" applyAlignment="1">
      <alignment vertical="top" wrapText="1"/>
    </xf>
    <xf numFmtId="0" fontId="25" fillId="5" borderId="1" xfId="3" applyFont="1" applyFill="1" applyBorder="1" applyAlignment="1">
      <alignment wrapText="1"/>
    </xf>
    <xf numFmtId="0" fontId="12" fillId="5" borderId="1" xfId="0" applyFont="1" applyFill="1" applyBorder="1" applyAlignment="1" applyProtection="1">
      <alignment horizontal="center"/>
      <protection hidden="1"/>
    </xf>
    <xf numFmtId="2" fontId="12" fillId="5" borderId="1" xfId="0" applyNumberFormat="1" applyFont="1" applyFill="1" applyBorder="1" applyAlignment="1" applyProtection="1">
      <alignment horizontal="center"/>
      <protection locked="0"/>
    </xf>
    <xf numFmtId="0" fontId="26" fillId="5" borderId="1" xfId="0" applyFont="1" applyFill="1" applyBorder="1"/>
    <xf numFmtId="0" fontId="12" fillId="5" borderId="1" xfId="0" applyFont="1" applyFill="1" applyBorder="1" applyAlignment="1" applyProtection="1">
      <alignment horizontal="center" wrapText="1"/>
      <protection locked="0"/>
    </xf>
    <xf numFmtId="0" fontId="28" fillId="5" borderId="1" xfId="0" applyFont="1" applyFill="1" applyBorder="1" applyAlignment="1">
      <alignment vertical="top" wrapText="1"/>
    </xf>
    <xf numFmtId="2" fontId="31" fillId="5" borderId="1" xfId="0" applyNumberFormat="1" applyFont="1" applyFill="1" applyBorder="1" applyAlignment="1" applyProtection="1">
      <alignment horizontal="center"/>
      <protection hidden="1"/>
    </xf>
    <xf numFmtId="9" fontId="25" fillId="5" borderId="2" xfId="0" applyNumberFormat="1" applyFont="1" applyFill="1" applyBorder="1" applyAlignment="1">
      <alignment vertical="top" wrapText="1"/>
    </xf>
  </cellXfs>
  <cellStyles count="5">
    <cellStyle name="Обычный" xfId="0" builtinId="0"/>
    <cellStyle name="Обычный 2" xfId="2"/>
    <cellStyle name="Обычный 3" xfId="3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2;&#1103;%20&#1087;&#1072;&#1087;&#1082;&#1072;%20&#1076;&#1091;&#1073;&#1083;&#1080;&#1082;&#1072;&#1090;/&#1043;&#1086;&#1076;&#1086;&#1074;&#1086;&#1081;%20&#1087;&#1083;&#1072;&#1085;%202018%20-%20&#1082;&#1086;&#1087;&#1080;&#1103;/&#1064;&#1072;&#1073;&#1083;&#1086;&#1085;%20&#1087;&#1083;&#1072;&#1085;&#1072;%20&#1053;&#1054;&#1042;&#1067;&#10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плана НОВЫЙ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Аукцион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3"/>
  <sheetViews>
    <sheetView topLeftCell="A46" workbookViewId="0">
      <selection activeCell="M27" sqref="M27"/>
    </sheetView>
  </sheetViews>
  <sheetFormatPr defaultRowHeight="15" x14ac:dyDescent="0.25"/>
  <cols>
    <col min="1" max="1" width="3.5703125" customWidth="1"/>
    <col min="2" max="2" width="17" customWidth="1"/>
    <col min="3" max="3" width="19" customWidth="1"/>
    <col min="4" max="4" width="26.42578125" customWidth="1"/>
    <col min="5" max="5" width="4" customWidth="1"/>
    <col min="6" max="6" width="6.42578125" customWidth="1"/>
    <col min="7" max="7" width="9.5703125" customWidth="1"/>
    <col min="8" max="8" width="9.140625" hidden="1" customWidth="1"/>
    <col min="9" max="9" width="8.140625" customWidth="1"/>
    <col min="10" max="10" width="26.28515625" customWidth="1"/>
    <col min="11" max="11" width="14.7109375" customWidth="1"/>
    <col min="12" max="12" width="4.28515625" customWidth="1"/>
    <col min="13" max="13" width="11.5703125" style="209" customWidth="1"/>
    <col min="14" max="14" width="11.140625" style="1" customWidth="1"/>
    <col min="15" max="15" width="10.7109375" customWidth="1"/>
    <col min="16" max="16" width="9.5703125" bestFit="1" customWidth="1"/>
  </cols>
  <sheetData>
    <row r="1" spans="1:14" x14ac:dyDescent="0.25">
      <c r="A1" s="4"/>
      <c r="B1" s="5"/>
      <c r="C1" s="4"/>
      <c r="D1" s="4"/>
      <c r="E1" s="4"/>
      <c r="F1" s="10"/>
      <c r="G1" s="10"/>
      <c r="H1" s="4"/>
      <c r="I1" s="4"/>
      <c r="J1" s="3" t="s">
        <v>14</v>
      </c>
      <c r="K1" s="11"/>
      <c r="L1" s="4"/>
      <c r="N1"/>
    </row>
    <row r="2" spans="1:14" x14ac:dyDescent="0.25">
      <c r="A2" s="357" t="s">
        <v>413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N2"/>
    </row>
    <row r="3" spans="1:14" x14ac:dyDescent="0.25">
      <c r="A3" s="99"/>
      <c r="B3" s="100"/>
      <c r="C3" s="99"/>
      <c r="D3" s="99"/>
      <c r="E3" s="99"/>
      <c r="F3" s="101"/>
      <c r="G3" s="101"/>
      <c r="H3" s="99"/>
      <c r="I3" s="99"/>
      <c r="J3" s="99"/>
      <c r="K3" s="102"/>
      <c r="L3" s="99"/>
      <c r="N3"/>
    </row>
    <row r="4" spans="1:14" x14ac:dyDescent="0.25">
      <c r="A4" s="357" t="s">
        <v>13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N4"/>
    </row>
    <row r="5" spans="1:14" x14ac:dyDescent="0.25">
      <c r="A5" s="99"/>
      <c r="B5" s="100"/>
      <c r="C5" s="99"/>
      <c r="D5" s="103"/>
      <c r="E5" s="103"/>
      <c r="F5" s="104"/>
      <c r="G5" s="101"/>
      <c r="H5" s="99"/>
      <c r="I5" s="99"/>
      <c r="J5" s="99"/>
      <c r="K5" s="102"/>
      <c r="L5" s="99"/>
      <c r="N5"/>
    </row>
    <row r="6" spans="1:14" ht="90" x14ac:dyDescent="0.25">
      <c r="A6" s="105" t="s">
        <v>12</v>
      </c>
      <c r="B6" s="105" t="s">
        <v>11</v>
      </c>
      <c r="C6" s="105" t="s">
        <v>10</v>
      </c>
      <c r="D6" s="105" t="s">
        <v>9</v>
      </c>
      <c r="E6" s="105" t="s">
        <v>8</v>
      </c>
      <c r="F6" s="105" t="s">
        <v>199</v>
      </c>
      <c r="G6" s="105" t="s">
        <v>200</v>
      </c>
      <c r="H6" s="358" t="s">
        <v>7</v>
      </c>
      <c r="I6" s="359"/>
      <c r="J6" s="105" t="s">
        <v>6</v>
      </c>
      <c r="K6" s="106" t="s">
        <v>5</v>
      </c>
      <c r="L6" s="105" t="s">
        <v>4</v>
      </c>
      <c r="N6"/>
    </row>
    <row r="7" spans="1:14" x14ac:dyDescent="0.25">
      <c r="A7" s="105">
        <v>1</v>
      </c>
      <c r="B7" s="107">
        <v>2</v>
      </c>
      <c r="C7" s="107">
        <v>3</v>
      </c>
      <c r="D7" s="107">
        <v>4</v>
      </c>
      <c r="E7" s="107">
        <v>5</v>
      </c>
      <c r="F7" s="107">
        <v>6</v>
      </c>
      <c r="G7" s="107">
        <v>7</v>
      </c>
      <c r="H7" s="360">
        <v>8</v>
      </c>
      <c r="I7" s="361"/>
      <c r="J7" s="107">
        <v>9</v>
      </c>
      <c r="K7" s="108">
        <v>10</v>
      </c>
      <c r="L7" s="107">
        <v>11</v>
      </c>
      <c r="M7" s="210"/>
      <c r="N7"/>
    </row>
    <row r="8" spans="1:14" s="2" customFormat="1" x14ac:dyDescent="0.25">
      <c r="A8" s="362" t="s">
        <v>18</v>
      </c>
      <c r="B8" s="363"/>
      <c r="C8" s="363"/>
      <c r="D8" s="363"/>
      <c r="E8" s="363"/>
      <c r="F8" s="363"/>
      <c r="G8" s="363"/>
      <c r="H8" s="109"/>
      <c r="I8" s="110"/>
      <c r="J8" s="111"/>
      <c r="K8" s="112"/>
      <c r="L8" s="113"/>
      <c r="M8" s="28"/>
    </row>
    <row r="9" spans="1:14" s="2" customFormat="1" ht="43.5" customHeight="1" x14ac:dyDescent="0.25">
      <c r="A9" s="84"/>
      <c r="B9" s="86" t="s">
        <v>340</v>
      </c>
      <c r="C9" s="88" t="s">
        <v>164</v>
      </c>
      <c r="D9" s="197" t="s">
        <v>341</v>
      </c>
      <c r="E9" s="89" t="s">
        <v>342</v>
      </c>
      <c r="F9" s="90">
        <v>2</v>
      </c>
      <c r="G9" s="91">
        <v>1404</v>
      </c>
      <c r="H9" s="92"/>
      <c r="I9" s="93" t="s">
        <v>20</v>
      </c>
      <c r="J9" s="88" t="s">
        <v>343</v>
      </c>
      <c r="K9" s="94">
        <f t="shared" ref="K9:K75" si="0">F9*G9</f>
        <v>2808</v>
      </c>
      <c r="L9" s="95">
        <v>0</v>
      </c>
      <c r="M9" s="28"/>
    </row>
    <row r="10" spans="1:14" s="2" customFormat="1" ht="48" customHeight="1" x14ac:dyDescent="0.25">
      <c r="A10" s="85"/>
      <c r="B10" s="87" t="s">
        <v>344</v>
      </c>
      <c r="C10" s="88" t="s">
        <v>164</v>
      </c>
      <c r="D10" s="80" t="s">
        <v>414</v>
      </c>
      <c r="E10" s="96" t="s">
        <v>345</v>
      </c>
      <c r="F10" s="96">
        <v>5</v>
      </c>
      <c r="G10" s="96">
        <v>312</v>
      </c>
      <c r="H10" s="96"/>
      <c r="I10" s="96" t="s">
        <v>20</v>
      </c>
      <c r="J10" s="88" t="s">
        <v>343</v>
      </c>
      <c r="K10" s="94">
        <f t="shared" si="0"/>
        <v>1560</v>
      </c>
      <c r="L10" s="98">
        <v>0</v>
      </c>
      <c r="M10" s="28"/>
    </row>
    <row r="11" spans="1:14" s="2" customFormat="1" ht="34.5" x14ac:dyDescent="0.25">
      <c r="A11" s="230"/>
      <c r="B11" s="237" t="s">
        <v>346</v>
      </c>
      <c r="C11" s="232"/>
      <c r="D11" s="238" t="s">
        <v>347</v>
      </c>
      <c r="E11" s="239" t="s">
        <v>204</v>
      </c>
      <c r="F11" s="240">
        <v>12</v>
      </c>
      <c r="G11" s="241">
        <v>410</v>
      </c>
      <c r="H11" s="234"/>
      <c r="I11" s="242" t="s">
        <v>20</v>
      </c>
      <c r="J11" s="232" t="s">
        <v>343</v>
      </c>
      <c r="K11" s="235">
        <f t="shared" si="0"/>
        <v>4920</v>
      </c>
      <c r="L11" s="236">
        <v>0</v>
      </c>
      <c r="M11" s="28"/>
    </row>
    <row r="12" spans="1:14" s="2" customFormat="1" ht="57.75" customHeight="1" x14ac:dyDescent="0.25">
      <c r="A12" s="84"/>
      <c r="B12" s="86" t="s">
        <v>346</v>
      </c>
      <c r="C12" s="88" t="s">
        <v>164</v>
      </c>
      <c r="D12" s="197" t="s">
        <v>347</v>
      </c>
      <c r="E12" s="89"/>
      <c r="F12" s="90">
        <v>18</v>
      </c>
      <c r="G12" s="91">
        <v>410</v>
      </c>
      <c r="H12" s="92"/>
      <c r="I12" s="93" t="s">
        <v>163</v>
      </c>
      <c r="J12" s="88" t="s">
        <v>349</v>
      </c>
      <c r="K12" s="94">
        <f t="shared" si="0"/>
        <v>7380</v>
      </c>
      <c r="L12" s="95">
        <v>0</v>
      </c>
      <c r="M12" s="28"/>
    </row>
    <row r="13" spans="1:14" s="2" customFormat="1" ht="63.75" customHeight="1" x14ac:dyDescent="0.25">
      <c r="A13" s="246"/>
      <c r="B13" s="247" t="s">
        <v>348</v>
      </c>
      <c r="C13" s="248" t="s">
        <v>164</v>
      </c>
      <c r="D13" s="249" t="s">
        <v>415</v>
      </c>
      <c r="E13" s="250" t="s">
        <v>204</v>
      </c>
      <c r="F13" s="250">
        <v>10</v>
      </c>
      <c r="G13" s="250">
        <v>750</v>
      </c>
      <c r="H13" s="250"/>
      <c r="I13" s="250" t="s">
        <v>20</v>
      </c>
      <c r="J13" s="248" t="s">
        <v>343</v>
      </c>
      <c r="K13" s="251">
        <f t="shared" si="0"/>
        <v>7500</v>
      </c>
      <c r="L13" s="252">
        <v>0</v>
      </c>
      <c r="M13" s="28"/>
    </row>
    <row r="14" spans="1:14" s="2" customFormat="1" ht="15.75" customHeight="1" x14ac:dyDescent="0.25">
      <c r="A14" s="85"/>
      <c r="B14" s="87" t="s">
        <v>350</v>
      </c>
      <c r="C14" s="88" t="s">
        <v>164</v>
      </c>
      <c r="D14" s="198" t="s">
        <v>351</v>
      </c>
      <c r="E14" s="96" t="s">
        <v>342</v>
      </c>
      <c r="F14" s="96">
        <v>3</v>
      </c>
      <c r="G14" s="96">
        <v>2400</v>
      </c>
      <c r="H14" s="96"/>
      <c r="I14" s="96" t="s">
        <v>163</v>
      </c>
      <c r="J14" s="88" t="s">
        <v>343</v>
      </c>
      <c r="K14" s="94">
        <f t="shared" si="0"/>
        <v>7200</v>
      </c>
      <c r="L14" s="98">
        <v>0</v>
      </c>
      <c r="M14" s="28"/>
    </row>
    <row r="15" spans="1:14" s="2" customFormat="1" ht="158.25" x14ac:dyDescent="0.25">
      <c r="A15" s="85"/>
      <c r="B15" s="87" t="s">
        <v>352</v>
      </c>
      <c r="C15" s="88" t="s">
        <v>164</v>
      </c>
      <c r="D15" s="197" t="s">
        <v>353</v>
      </c>
      <c r="E15" s="96" t="s">
        <v>342</v>
      </c>
      <c r="F15" s="96">
        <v>3</v>
      </c>
      <c r="G15" s="96">
        <v>700</v>
      </c>
      <c r="H15" s="96"/>
      <c r="I15" s="96" t="s">
        <v>163</v>
      </c>
      <c r="J15" s="97" t="s">
        <v>163</v>
      </c>
      <c r="K15" s="94">
        <f t="shared" si="0"/>
        <v>2100</v>
      </c>
      <c r="L15" s="98">
        <v>0</v>
      </c>
      <c r="M15" s="28"/>
    </row>
    <row r="16" spans="1:14" s="2" customFormat="1" ht="61.5" customHeight="1" x14ac:dyDescent="0.25">
      <c r="A16" s="85"/>
      <c r="B16" s="87" t="s">
        <v>417</v>
      </c>
      <c r="C16" s="88" t="s">
        <v>164</v>
      </c>
      <c r="D16" s="80" t="s">
        <v>416</v>
      </c>
      <c r="E16" s="96" t="s">
        <v>204</v>
      </c>
      <c r="F16" s="96">
        <v>10</v>
      </c>
      <c r="G16" s="96">
        <v>1458</v>
      </c>
      <c r="H16" s="96"/>
      <c r="I16" s="96" t="s">
        <v>163</v>
      </c>
      <c r="J16" s="88" t="s">
        <v>343</v>
      </c>
      <c r="K16" s="94">
        <f t="shared" si="0"/>
        <v>14580</v>
      </c>
      <c r="L16" s="98">
        <v>0</v>
      </c>
      <c r="M16" s="28"/>
    </row>
    <row r="17" spans="1:13" s="2" customFormat="1" ht="30.75" customHeight="1" x14ac:dyDescent="0.25">
      <c r="A17" s="85"/>
      <c r="B17" s="87" t="s">
        <v>354</v>
      </c>
      <c r="C17" s="88" t="s">
        <v>164</v>
      </c>
      <c r="D17" s="80" t="s">
        <v>418</v>
      </c>
      <c r="E17" s="96" t="s">
        <v>204</v>
      </c>
      <c r="F17" s="96">
        <v>5</v>
      </c>
      <c r="G17" s="96">
        <v>1280</v>
      </c>
      <c r="H17" s="96"/>
      <c r="I17" s="96" t="s">
        <v>163</v>
      </c>
      <c r="J17" s="88" t="s">
        <v>343</v>
      </c>
      <c r="K17" s="94">
        <f t="shared" si="0"/>
        <v>6400</v>
      </c>
      <c r="L17" s="98">
        <v>0</v>
      </c>
      <c r="M17" s="28"/>
    </row>
    <row r="18" spans="1:13" s="2" customFormat="1" ht="78" customHeight="1" x14ac:dyDescent="0.25">
      <c r="A18" s="85"/>
      <c r="B18" s="87" t="s">
        <v>355</v>
      </c>
      <c r="C18" s="88" t="s">
        <v>164</v>
      </c>
      <c r="D18" s="80" t="s">
        <v>419</v>
      </c>
      <c r="E18" s="96" t="s">
        <v>204</v>
      </c>
      <c r="F18" s="96">
        <v>10</v>
      </c>
      <c r="G18" s="96">
        <v>902</v>
      </c>
      <c r="H18" s="96"/>
      <c r="I18" s="96" t="s">
        <v>163</v>
      </c>
      <c r="J18" s="88" t="s">
        <v>343</v>
      </c>
      <c r="K18" s="94">
        <f t="shared" si="0"/>
        <v>9020</v>
      </c>
      <c r="L18" s="98">
        <v>0</v>
      </c>
      <c r="M18" s="28"/>
    </row>
    <row r="19" spans="1:13" s="2" customFormat="1" ht="43.5" customHeight="1" x14ac:dyDescent="0.25">
      <c r="A19" s="230"/>
      <c r="B19" s="237" t="s">
        <v>356</v>
      </c>
      <c r="C19" s="232"/>
      <c r="D19" s="238" t="s">
        <v>357</v>
      </c>
      <c r="E19" s="239" t="s">
        <v>204</v>
      </c>
      <c r="F19" s="240">
        <v>2</v>
      </c>
      <c r="G19" s="241">
        <v>295</v>
      </c>
      <c r="H19" s="234"/>
      <c r="I19" s="242" t="s">
        <v>20</v>
      </c>
      <c r="J19" s="232" t="s">
        <v>343</v>
      </c>
      <c r="K19" s="235">
        <f t="shared" si="0"/>
        <v>590</v>
      </c>
      <c r="L19" s="236">
        <v>0</v>
      </c>
      <c r="M19" s="28"/>
    </row>
    <row r="20" spans="1:13" s="2" customFormat="1" ht="51.75" customHeight="1" x14ac:dyDescent="0.25">
      <c r="A20" s="230"/>
      <c r="B20" s="237" t="s">
        <v>359</v>
      </c>
      <c r="C20" s="243"/>
      <c r="D20" s="238" t="s">
        <v>358</v>
      </c>
      <c r="E20" s="239" t="s">
        <v>204</v>
      </c>
      <c r="F20" s="244" t="s">
        <v>523</v>
      </c>
      <c r="G20" s="241">
        <v>61</v>
      </c>
      <c r="H20" s="234"/>
      <c r="I20" s="242" t="s">
        <v>20</v>
      </c>
      <c r="J20" s="232" t="s">
        <v>343</v>
      </c>
      <c r="K20" s="235" t="e">
        <f t="shared" si="0"/>
        <v>#VALUE!</v>
      </c>
      <c r="L20" s="236">
        <v>0</v>
      </c>
      <c r="M20" s="28"/>
    </row>
    <row r="21" spans="1:13" s="2" customFormat="1" ht="24" x14ac:dyDescent="0.25">
      <c r="A21" s="230"/>
      <c r="B21" s="231" t="s">
        <v>360</v>
      </c>
      <c r="C21" s="232"/>
      <c r="D21" s="245"/>
      <c r="E21" s="234" t="s">
        <v>204</v>
      </c>
      <c r="F21" s="234">
        <v>20</v>
      </c>
      <c r="G21" s="234">
        <v>126</v>
      </c>
      <c r="H21" s="234"/>
      <c r="I21" s="234" t="s">
        <v>20</v>
      </c>
      <c r="J21" s="232" t="s">
        <v>343</v>
      </c>
      <c r="K21" s="235">
        <f t="shared" si="0"/>
        <v>2520</v>
      </c>
      <c r="L21" s="236">
        <v>0</v>
      </c>
      <c r="M21" s="28"/>
    </row>
    <row r="22" spans="1:13" s="2" customFormat="1" ht="34.5" x14ac:dyDescent="0.25">
      <c r="A22" s="230"/>
      <c r="B22" s="237" t="s">
        <v>361</v>
      </c>
      <c r="C22" s="232"/>
      <c r="D22" s="238" t="s">
        <v>362</v>
      </c>
      <c r="E22" s="239" t="s">
        <v>204</v>
      </c>
      <c r="F22" s="240">
        <v>30</v>
      </c>
      <c r="G22" s="241">
        <v>105</v>
      </c>
      <c r="H22" s="234"/>
      <c r="I22" s="242" t="s">
        <v>20</v>
      </c>
      <c r="J22" s="232" t="s">
        <v>343</v>
      </c>
      <c r="K22" s="235">
        <f t="shared" si="0"/>
        <v>3150</v>
      </c>
      <c r="L22" s="236">
        <v>0</v>
      </c>
      <c r="M22" s="28"/>
    </row>
    <row r="23" spans="1:13" s="2" customFormat="1" ht="41.25" customHeight="1" x14ac:dyDescent="0.25">
      <c r="A23" s="230"/>
      <c r="B23" s="231" t="s">
        <v>363</v>
      </c>
      <c r="C23" s="232"/>
      <c r="D23" s="233" t="s">
        <v>420</v>
      </c>
      <c r="E23" s="234" t="s">
        <v>204</v>
      </c>
      <c r="F23" s="234">
        <v>32</v>
      </c>
      <c r="G23" s="234">
        <v>32</v>
      </c>
      <c r="H23" s="234"/>
      <c r="I23" s="234" t="s">
        <v>20</v>
      </c>
      <c r="J23" s="232" t="s">
        <v>343</v>
      </c>
      <c r="K23" s="235">
        <f t="shared" si="0"/>
        <v>1024</v>
      </c>
      <c r="L23" s="236">
        <v>0</v>
      </c>
      <c r="M23" s="28"/>
    </row>
    <row r="24" spans="1:13" s="2" customFormat="1" ht="63" customHeight="1" x14ac:dyDescent="0.25">
      <c r="A24" s="85"/>
      <c r="B24" s="87" t="s">
        <v>421</v>
      </c>
      <c r="C24" s="88" t="s">
        <v>164</v>
      </c>
      <c r="D24" s="80" t="s">
        <v>422</v>
      </c>
      <c r="E24" s="96" t="s">
        <v>345</v>
      </c>
      <c r="F24" s="96">
        <v>3</v>
      </c>
      <c r="G24" s="96">
        <v>91</v>
      </c>
      <c r="H24" s="96"/>
      <c r="I24" s="96" t="s">
        <v>163</v>
      </c>
      <c r="J24" s="88" t="s">
        <v>343</v>
      </c>
      <c r="K24" s="94">
        <f t="shared" si="0"/>
        <v>273</v>
      </c>
      <c r="L24" s="98">
        <v>0</v>
      </c>
      <c r="M24" s="28"/>
    </row>
    <row r="25" spans="1:13" s="2" customFormat="1" ht="40.5" customHeight="1" x14ac:dyDescent="0.25">
      <c r="A25" s="246"/>
      <c r="B25" s="253" t="s">
        <v>365</v>
      </c>
      <c r="C25" s="248" t="s">
        <v>164</v>
      </c>
      <c r="D25" s="254" t="s">
        <v>364</v>
      </c>
      <c r="E25" s="255" t="s">
        <v>204</v>
      </c>
      <c r="F25" s="256">
        <v>3</v>
      </c>
      <c r="G25" s="257">
        <v>825</v>
      </c>
      <c r="H25" s="250"/>
      <c r="I25" s="258" t="s">
        <v>20</v>
      </c>
      <c r="J25" s="248" t="s">
        <v>343</v>
      </c>
      <c r="K25" s="251">
        <f t="shared" si="0"/>
        <v>2475</v>
      </c>
      <c r="L25" s="252">
        <v>0</v>
      </c>
      <c r="M25" s="28"/>
    </row>
    <row r="26" spans="1:13" s="2" customFormat="1" ht="52.5" customHeight="1" x14ac:dyDescent="0.25">
      <c r="A26" s="246"/>
      <c r="B26" s="247" t="s">
        <v>423</v>
      </c>
      <c r="C26" s="248" t="s">
        <v>164</v>
      </c>
      <c r="D26" s="249" t="s">
        <v>424</v>
      </c>
      <c r="E26" s="250" t="s">
        <v>204</v>
      </c>
      <c r="F26" s="250">
        <v>5</v>
      </c>
      <c r="G26" s="250">
        <v>762</v>
      </c>
      <c r="H26" s="250"/>
      <c r="I26" s="250" t="s">
        <v>163</v>
      </c>
      <c r="J26" s="259"/>
      <c r="K26" s="251">
        <f t="shared" si="0"/>
        <v>3810</v>
      </c>
      <c r="L26" s="252">
        <v>0</v>
      </c>
      <c r="M26" s="28"/>
    </row>
    <row r="27" spans="1:13" s="2" customFormat="1" ht="44.25" customHeight="1" x14ac:dyDescent="0.25">
      <c r="A27" s="277"/>
      <c r="B27" s="278" t="s">
        <v>426</v>
      </c>
      <c r="C27" s="279" t="s">
        <v>164</v>
      </c>
      <c r="D27" s="280" t="s">
        <v>425</v>
      </c>
      <c r="E27" s="281" t="s">
        <v>342</v>
      </c>
      <c r="F27" s="281">
        <v>20</v>
      </c>
      <c r="G27" s="281">
        <v>50</v>
      </c>
      <c r="H27" s="281"/>
      <c r="I27" s="281" t="s">
        <v>163</v>
      </c>
      <c r="J27" s="282"/>
      <c r="K27" s="283">
        <f t="shared" si="0"/>
        <v>1000</v>
      </c>
      <c r="L27" s="284">
        <v>0</v>
      </c>
      <c r="M27" s="28"/>
    </row>
    <row r="28" spans="1:13" s="2" customFormat="1" ht="52.5" customHeight="1" x14ac:dyDescent="0.25">
      <c r="A28" s="277"/>
      <c r="B28" s="278" t="s">
        <v>366</v>
      </c>
      <c r="C28" s="279" t="s">
        <v>164</v>
      </c>
      <c r="D28" s="280" t="s">
        <v>427</v>
      </c>
      <c r="E28" s="281" t="s">
        <v>204</v>
      </c>
      <c r="F28" s="281">
        <v>8</v>
      </c>
      <c r="G28" s="281">
        <v>220</v>
      </c>
      <c r="H28" s="281"/>
      <c r="I28" s="281" t="s">
        <v>163</v>
      </c>
      <c r="J28" s="279" t="s">
        <v>343</v>
      </c>
      <c r="K28" s="283">
        <f t="shared" si="0"/>
        <v>1760</v>
      </c>
      <c r="L28" s="284">
        <v>0</v>
      </c>
      <c r="M28" s="28"/>
    </row>
    <row r="29" spans="1:13" s="2" customFormat="1" ht="39.75" customHeight="1" x14ac:dyDescent="0.25">
      <c r="A29" s="277"/>
      <c r="B29" s="278" t="s">
        <v>367</v>
      </c>
      <c r="C29" s="279" t="s">
        <v>164</v>
      </c>
      <c r="D29" s="280" t="s">
        <v>428</v>
      </c>
      <c r="E29" s="281" t="s">
        <v>342</v>
      </c>
      <c r="F29" s="281">
        <v>20</v>
      </c>
      <c r="G29" s="281">
        <v>52</v>
      </c>
      <c r="H29" s="281"/>
      <c r="I29" s="281" t="s">
        <v>163</v>
      </c>
      <c r="J29" s="279" t="s">
        <v>343</v>
      </c>
      <c r="K29" s="283">
        <f t="shared" si="0"/>
        <v>1040</v>
      </c>
      <c r="L29" s="284">
        <v>0</v>
      </c>
      <c r="M29" s="28"/>
    </row>
    <row r="30" spans="1:13" s="2" customFormat="1" ht="47.25" customHeight="1" x14ac:dyDescent="0.25">
      <c r="A30" s="246"/>
      <c r="B30" s="247" t="s">
        <v>368</v>
      </c>
      <c r="C30" s="248" t="s">
        <v>164</v>
      </c>
      <c r="D30" s="249" t="s">
        <v>429</v>
      </c>
      <c r="E30" s="250" t="s">
        <v>342</v>
      </c>
      <c r="F30" s="250">
        <v>5</v>
      </c>
      <c r="G30" s="250">
        <v>466</v>
      </c>
      <c r="H30" s="250"/>
      <c r="I30" s="250" t="s">
        <v>20</v>
      </c>
      <c r="J30" s="248" t="s">
        <v>343</v>
      </c>
      <c r="K30" s="251">
        <f t="shared" si="0"/>
        <v>2330</v>
      </c>
      <c r="L30" s="252">
        <v>0</v>
      </c>
      <c r="M30" s="28"/>
    </row>
    <row r="31" spans="1:13" s="2" customFormat="1" ht="60" x14ac:dyDescent="0.25">
      <c r="A31" s="246"/>
      <c r="B31" s="247" t="s">
        <v>369</v>
      </c>
      <c r="C31" s="248" t="s">
        <v>164</v>
      </c>
      <c r="D31" s="249" t="s">
        <v>430</v>
      </c>
      <c r="E31" s="250" t="s">
        <v>342</v>
      </c>
      <c r="F31" s="250" t="s">
        <v>524</v>
      </c>
      <c r="G31" s="250">
        <v>315</v>
      </c>
      <c r="H31" s="250"/>
      <c r="I31" s="250" t="s">
        <v>20</v>
      </c>
      <c r="J31" s="248" t="s">
        <v>343</v>
      </c>
      <c r="K31" s="251" t="e">
        <f t="shared" si="0"/>
        <v>#VALUE!</v>
      </c>
      <c r="L31" s="252">
        <v>0</v>
      </c>
      <c r="M31" s="28"/>
    </row>
    <row r="32" spans="1:13" s="2" customFormat="1" ht="43.5" customHeight="1" x14ac:dyDescent="0.25">
      <c r="A32" s="230"/>
      <c r="B32" s="231" t="s">
        <v>370</v>
      </c>
      <c r="C32" s="232"/>
      <c r="D32" s="233" t="s">
        <v>431</v>
      </c>
      <c r="E32" s="234" t="s">
        <v>204</v>
      </c>
      <c r="F32" s="234">
        <v>10</v>
      </c>
      <c r="G32" s="234">
        <v>70</v>
      </c>
      <c r="H32" s="234"/>
      <c r="I32" s="234" t="s">
        <v>20</v>
      </c>
      <c r="J32" s="232" t="s">
        <v>343</v>
      </c>
      <c r="K32" s="235">
        <f t="shared" si="0"/>
        <v>700</v>
      </c>
      <c r="L32" s="236">
        <v>0</v>
      </c>
      <c r="M32" s="28"/>
    </row>
    <row r="33" spans="1:13" s="2" customFormat="1" ht="58.5" customHeight="1" x14ac:dyDescent="0.25">
      <c r="A33" s="85"/>
      <c r="B33" s="87" t="s">
        <v>370</v>
      </c>
      <c r="C33" s="88" t="s">
        <v>164</v>
      </c>
      <c r="D33" s="80" t="s">
        <v>431</v>
      </c>
      <c r="E33" s="96" t="s">
        <v>204</v>
      </c>
      <c r="F33" s="96">
        <v>5</v>
      </c>
      <c r="G33" s="96">
        <v>70</v>
      </c>
      <c r="H33" s="96"/>
      <c r="I33" s="96" t="s">
        <v>163</v>
      </c>
      <c r="J33" s="88" t="s">
        <v>343</v>
      </c>
      <c r="K33" s="94">
        <f t="shared" si="0"/>
        <v>350</v>
      </c>
      <c r="L33" s="98">
        <v>0</v>
      </c>
      <c r="M33" s="28"/>
    </row>
    <row r="34" spans="1:13" s="2" customFormat="1" ht="42.75" customHeight="1" x14ac:dyDescent="0.25">
      <c r="A34" s="230"/>
      <c r="B34" s="231" t="s">
        <v>371</v>
      </c>
      <c r="C34" s="232"/>
      <c r="D34" s="233" t="s">
        <v>432</v>
      </c>
      <c r="E34" s="234" t="s">
        <v>204</v>
      </c>
      <c r="F34" s="234">
        <v>30</v>
      </c>
      <c r="G34" s="234">
        <v>143</v>
      </c>
      <c r="H34" s="234"/>
      <c r="I34" s="234" t="s">
        <v>20</v>
      </c>
      <c r="J34" s="232" t="s">
        <v>343</v>
      </c>
      <c r="K34" s="235">
        <f t="shared" si="0"/>
        <v>4290</v>
      </c>
      <c r="L34" s="236">
        <v>0</v>
      </c>
      <c r="M34" s="28"/>
    </row>
    <row r="35" spans="1:13" s="2" customFormat="1" ht="71.25" customHeight="1" x14ac:dyDescent="0.25">
      <c r="A35" s="85"/>
      <c r="B35" s="272" t="s">
        <v>372</v>
      </c>
      <c r="C35" s="273" t="s">
        <v>164</v>
      </c>
      <c r="D35" s="274" t="s">
        <v>473</v>
      </c>
      <c r="E35" s="275" t="s">
        <v>204</v>
      </c>
      <c r="F35" s="275">
        <v>10</v>
      </c>
      <c r="G35" s="275">
        <v>160</v>
      </c>
      <c r="H35" s="275"/>
      <c r="I35" s="275" t="s">
        <v>163</v>
      </c>
      <c r="J35" s="273" t="s">
        <v>343</v>
      </c>
      <c r="K35" s="276">
        <f t="shared" si="0"/>
        <v>1600</v>
      </c>
      <c r="L35" s="98">
        <v>0</v>
      </c>
      <c r="M35" s="28"/>
    </row>
    <row r="36" spans="1:13" s="2" customFormat="1" ht="90.75" x14ac:dyDescent="0.25">
      <c r="A36" s="85"/>
      <c r="B36" s="272" t="s">
        <v>373</v>
      </c>
      <c r="C36" s="273" t="s">
        <v>164</v>
      </c>
      <c r="D36" s="274" t="s">
        <v>433</v>
      </c>
      <c r="E36" s="275" t="s">
        <v>204</v>
      </c>
      <c r="F36" s="275">
        <v>5</v>
      </c>
      <c r="G36" s="275">
        <v>320</v>
      </c>
      <c r="H36" s="275"/>
      <c r="I36" s="275" t="s">
        <v>163</v>
      </c>
      <c r="J36" s="273" t="s">
        <v>343</v>
      </c>
      <c r="K36" s="276">
        <f t="shared" si="0"/>
        <v>1600</v>
      </c>
      <c r="L36" s="98">
        <v>0</v>
      </c>
      <c r="M36" s="28"/>
    </row>
    <row r="37" spans="1:13" s="2" customFormat="1" ht="60" hidden="1" x14ac:dyDescent="0.25">
      <c r="A37" s="85"/>
      <c r="B37" s="87" t="s">
        <v>374</v>
      </c>
      <c r="C37" s="88" t="s">
        <v>164</v>
      </c>
      <c r="D37" s="80" t="s">
        <v>434</v>
      </c>
      <c r="E37" s="96" t="s">
        <v>204</v>
      </c>
      <c r="F37" s="96">
        <v>5</v>
      </c>
      <c r="G37" s="96">
        <v>661</v>
      </c>
      <c r="H37" s="96"/>
      <c r="I37" s="96" t="s">
        <v>163</v>
      </c>
      <c r="J37" s="88" t="s">
        <v>343</v>
      </c>
      <c r="K37" s="94">
        <f t="shared" si="0"/>
        <v>3305</v>
      </c>
      <c r="L37" s="98">
        <v>0</v>
      </c>
      <c r="M37" s="28"/>
    </row>
    <row r="38" spans="1:13" s="2" customFormat="1" ht="60" x14ac:dyDescent="0.25">
      <c r="A38" s="246"/>
      <c r="B38" s="247" t="s">
        <v>375</v>
      </c>
      <c r="C38" s="248" t="s">
        <v>164</v>
      </c>
      <c r="D38" s="249" t="s">
        <v>435</v>
      </c>
      <c r="E38" s="250" t="s">
        <v>204</v>
      </c>
      <c r="F38" s="250">
        <v>5</v>
      </c>
      <c r="G38" s="250">
        <v>107</v>
      </c>
      <c r="H38" s="250"/>
      <c r="I38" s="250" t="s">
        <v>163</v>
      </c>
      <c r="J38" s="248" t="s">
        <v>343</v>
      </c>
      <c r="K38" s="251">
        <f t="shared" si="0"/>
        <v>535</v>
      </c>
      <c r="L38" s="252">
        <v>0</v>
      </c>
      <c r="M38" s="28">
        <v>7</v>
      </c>
    </row>
    <row r="39" spans="1:13" s="2" customFormat="1" ht="60" x14ac:dyDescent="0.25">
      <c r="A39" s="246"/>
      <c r="B39" s="247" t="s">
        <v>376</v>
      </c>
      <c r="C39" s="248" t="s">
        <v>164</v>
      </c>
      <c r="D39" s="249" t="s">
        <v>436</v>
      </c>
      <c r="E39" s="250" t="s">
        <v>204</v>
      </c>
      <c r="F39" s="250">
        <v>2</v>
      </c>
      <c r="G39" s="250">
        <v>268</v>
      </c>
      <c r="H39" s="250"/>
      <c r="I39" s="250" t="s">
        <v>20</v>
      </c>
      <c r="J39" s="248" t="s">
        <v>343</v>
      </c>
      <c r="K39" s="251">
        <f t="shared" si="0"/>
        <v>536</v>
      </c>
      <c r="L39" s="252">
        <v>0</v>
      </c>
      <c r="M39" s="28"/>
    </row>
    <row r="40" spans="1:13" s="2" customFormat="1" ht="69.75" customHeight="1" x14ac:dyDescent="0.25">
      <c r="A40" s="85"/>
      <c r="B40" s="231" t="s">
        <v>377</v>
      </c>
      <c r="C40" s="232" t="s">
        <v>164</v>
      </c>
      <c r="D40" s="233" t="s">
        <v>437</v>
      </c>
      <c r="E40" s="234" t="s">
        <v>204</v>
      </c>
      <c r="F40" s="234">
        <v>7</v>
      </c>
      <c r="G40" s="234">
        <v>582</v>
      </c>
      <c r="H40" s="234"/>
      <c r="I40" s="234" t="s">
        <v>163</v>
      </c>
      <c r="J40" s="232" t="s">
        <v>343</v>
      </c>
      <c r="K40" s="235">
        <f t="shared" si="0"/>
        <v>4074</v>
      </c>
      <c r="L40" s="236">
        <v>0</v>
      </c>
      <c r="M40" s="28"/>
    </row>
    <row r="41" spans="1:13" s="2" customFormat="1" ht="48" customHeight="1" x14ac:dyDescent="0.25">
      <c r="A41" s="85"/>
      <c r="B41" s="231" t="s">
        <v>378</v>
      </c>
      <c r="C41" s="232" t="s">
        <v>164</v>
      </c>
      <c r="D41" s="233" t="s">
        <v>438</v>
      </c>
      <c r="E41" s="234" t="s">
        <v>379</v>
      </c>
      <c r="F41" s="234">
        <v>5</v>
      </c>
      <c r="G41" s="234">
        <v>688</v>
      </c>
      <c r="H41" s="234"/>
      <c r="I41" s="234" t="s">
        <v>163</v>
      </c>
      <c r="J41" s="232" t="s">
        <v>343</v>
      </c>
      <c r="K41" s="235">
        <f t="shared" si="0"/>
        <v>3440</v>
      </c>
      <c r="L41" s="236">
        <v>0</v>
      </c>
      <c r="M41" s="28"/>
    </row>
    <row r="42" spans="1:13" s="2" customFormat="1" ht="53.25" customHeight="1" x14ac:dyDescent="0.25">
      <c r="A42" s="246"/>
      <c r="B42" s="247" t="s">
        <v>380</v>
      </c>
      <c r="C42" s="248" t="s">
        <v>164</v>
      </c>
      <c r="D42" s="249" t="s">
        <v>439</v>
      </c>
      <c r="E42" s="250" t="s">
        <v>204</v>
      </c>
      <c r="F42" s="250" t="s">
        <v>524</v>
      </c>
      <c r="G42" s="250">
        <v>692</v>
      </c>
      <c r="H42" s="250"/>
      <c r="I42" s="250" t="s">
        <v>20</v>
      </c>
      <c r="J42" s="248" t="s">
        <v>343</v>
      </c>
      <c r="K42" s="251" t="e">
        <f t="shared" si="0"/>
        <v>#VALUE!</v>
      </c>
      <c r="L42" s="252">
        <v>0</v>
      </c>
      <c r="M42" s="28"/>
    </row>
    <row r="43" spans="1:13" s="2" customFormat="1" ht="34.5" x14ac:dyDescent="0.25">
      <c r="A43" s="246"/>
      <c r="B43" s="247" t="s">
        <v>381</v>
      </c>
      <c r="C43" s="248"/>
      <c r="D43" s="249" t="s">
        <v>440</v>
      </c>
      <c r="E43" s="250" t="s">
        <v>204</v>
      </c>
      <c r="F43" s="250" t="s">
        <v>525</v>
      </c>
      <c r="G43" s="250">
        <v>368</v>
      </c>
      <c r="H43" s="250"/>
      <c r="I43" s="250" t="s">
        <v>20</v>
      </c>
      <c r="J43" s="248" t="s">
        <v>343</v>
      </c>
      <c r="K43" s="251" t="e">
        <f t="shared" si="0"/>
        <v>#VALUE!</v>
      </c>
      <c r="L43" s="252">
        <v>0</v>
      </c>
      <c r="M43" s="28"/>
    </row>
    <row r="44" spans="1:13" s="2" customFormat="1" ht="53.25" customHeight="1" x14ac:dyDescent="0.25">
      <c r="A44" s="246"/>
      <c r="B44" s="247" t="s">
        <v>382</v>
      </c>
      <c r="C44" s="248" t="s">
        <v>164</v>
      </c>
      <c r="D44" s="249" t="s">
        <v>441</v>
      </c>
      <c r="E44" s="250" t="s">
        <v>204</v>
      </c>
      <c r="F44" s="250">
        <v>5</v>
      </c>
      <c r="G44" s="250">
        <v>52</v>
      </c>
      <c r="H44" s="250"/>
      <c r="I44" s="250" t="s">
        <v>163</v>
      </c>
      <c r="J44" s="248" t="s">
        <v>343</v>
      </c>
      <c r="K44" s="251">
        <f t="shared" si="0"/>
        <v>260</v>
      </c>
      <c r="L44" s="252">
        <v>0</v>
      </c>
      <c r="M44" s="28"/>
    </row>
    <row r="45" spans="1:13" s="2" customFormat="1" ht="70.5" customHeight="1" x14ac:dyDescent="0.25">
      <c r="A45" s="246"/>
      <c r="B45" s="247" t="s">
        <v>383</v>
      </c>
      <c r="C45" s="248" t="s">
        <v>164</v>
      </c>
      <c r="D45" s="249" t="s">
        <v>442</v>
      </c>
      <c r="E45" s="250" t="s">
        <v>204</v>
      </c>
      <c r="F45" s="250" t="s">
        <v>529</v>
      </c>
      <c r="G45" s="250">
        <v>869</v>
      </c>
      <c r="H45" s="250"/>
      <c r="I45" s="250" t="s">
        <v>20</v>
      </c>
      <c r="J45" s="248" t="s">
        <v>343</v>
      </c>
      <c r="K45" s="251" t="e">
        <f t="shared" si="0"/>
        <v>#VALUE!</v>
      </c>
      <c r="L45" s="252">
        <v>0</v>
      </c>
      <c r="M45" s="28"/>
    </row>
    <row r="46" spans="1:13" s="2" customFormat="1" ht="41.25" customHeight="1" x14ac:dyDescent="0.25">
      <c r="A46" s="246"/>
      <c r="B46" s="247" t="s">
        <v>384</v>
      </c>
      <c r="C46" s="248" t="s">
        <v>164</v>
      </c>
      <c r="D46" s="249" t="s">
        <v>443</v>
      </c>
      <c r="E46" s="250" t="s">
        <v>342</v>
      </c>
      <c r="F46" s="250" t="s">
        <v>526</v>
      </c>
      <c r="G46" s="250">
        <v>596</v>
      </c>
      <c r="H46" s="250"/>
      <c r="I46" s="250" t="s">
        <v>20</v>
      </c>
      <c r="J46" s="248" t="s">
        <v>343</v>
      </c>
      <c r="K46" s="251" t="e">
        <f t="shared" si="0"/>
        <v>#VALUE!</v>
      </c>
      <c r="L46" s="252">
        <v>0</v>
      </c>
      <c r="M46" s="28"/>
    </row>
    <row r="47" spans="1:13" s="2" customFormat="1" ht="42" customHeight="1" x14ac:dyDescent="0.25">
      <c r="A47" s="85"/>
      <c r="B47" s="87" t="s">
        <v>385</v>
      </c>
      <c r="C47" s="88" t="s">
        <v>164</v>
      </c>
      <c r="D47" s="80" t="s">
        <v>444</v>
      </c>
      <c r="E47" s="96" t="s">
        <v>386</v>
      </c>
      <c r="F47" s="96">
        <v>3</v>
      </c>
      <c r="G47" s="96">
        <v>291</v>
      </c>
      <c r="H47" s="96"/>
      <c r="I47" s="96" t="s">
        <v>163</v>
      </c>
      <c r="J47" s="88" t="s">
        <v>343</v>
      </c>
      <c r="K47" s="94">
        <f t="shared" si="0"/>
        <v>873</v>
      </c>
      <c r="L47" s="98">
        <v>0</v>
      </c>
      <c r="M47" s="28"/>
    </row>
    <row r="48" spans="1:13" s="2" customFormat="1" ht="40.5" customHeight="1" x14ac:dyDescent="0.25">
      <c r="A48" s="85"/>
      <c r="B48" s="87" t="s">
        <v>387</v>
      </c>
      <c r="C48" s="88" t="s">
        <v>164</v>
      </c>
      <c r="D48" s="80" t="s">
        <v>445</v>
      </c>
      <c r="E48" s="96" t="s">
        <v>204</v>
      </c>
      <c r="F48" s="96">
        <v>2</v>
      </c>
      <c r="G48" s="96">
        <v>1674</v>
      </c>
      <c r="H48" s="96"/>
      <c r="I48" s="96" t="s">
        <v>163</v>
      </c>
      <c r="J48" s="88" t="s">
        <v>343</v>
      </c>
      <c r="K48" s="94">
        <f t="shared" si="0"/>
        <v>3348</v>
      </c>
      <c r="L48" s="98">
        <v>0</v>
      </c>
      <c r="M48" s="28"/>
    </row>
    <row r="49" spans="1:13" s="2" customFormat="1" ht="78" customHeight="1" x14ac:dyDescent="0.25">
      <c r="A49" s="246"/>
      <c r="B49" s="247" t="s">
        <v>388</v>
      </c>
      <c r="C49" s="248" t="s">
        <v>164</v>
      </c>
      <c r="D49" s="249" t="s">
        <v>446</v>
      </c>
      <c r="E49" s="250" t="s">
        <v>204</v>
      </c>
      <c r="F49" s="250">
        <v>5</v>
      </c>
      <c r="G49" s="250">
        <v>518</v>
      </c>
      <c r="H49" s="250"/>
      <c r="I49" s="250" t="s">
        <v>163</v>
      </c>
      <c r="J49" s="248" t="s">
        <v>343</v>
      </c>
      <c r="K49" s="251">
        <f t="shared" si="0"/>
        <v>2590</v>
      </c>
      <c r="L49" s="252">
        <v>0</v>
      </c>
      <c r="M49" s="28">
        <v>6</v>
      </c>
    </row>
    <row r="50" spans="1:13" s="2" customFormat="1" ht="43.5" customHeight="1" x14ac:dyDescent="0.25">
      <c r="A50" s="85"/>
      <c r="B50" s="87" t="s">
        <v>389</v>
      </c>
      <c r="C50" s="88" t="s">
        <v>164</v>
      </c>
      <c r="D50" s="80" t="s">
        <v>447</v>
      </c>
      <c r="E50" s="96" t="s">
        <v>342</v>
      </c>
      <c r="F50" s="96">
        <v>10</v>
      </c>
      <c r="G50" s="96">
        <v>1144</v>
      </c>
      <c r="H50" s="96"/>
      <c r="I50" s="96" t="s">
        <v>20</v>
      </c>
      <c r="J50" s="88" t="s">
        <v>343</v>
      </c>
      <c r="K50" s="94">
        <f t="shared" si="0"/>
        <v>11440</v>
      </c>
      <c r="L50" s="98">
        <v>0</v>
      </c>
      <c r="M50" s="28"/>
    </row>
    <row r="51" spans="1:13" s="2" customFormat="1" ht="24" x14ac:dyDescent="0.25">
      <c r="A51" s="230"/>
      <c r="B51" s="231" t="s">
        <v>448</v>
      </c>
      <c r="C51" s="232"/>
      <c r="D51" s="233" t="s">
        <v>449</v>
      </c>
      <c r="E51" s="234" t="s">
        <v>204</v>
      </c>
      <c r="F51" s="234">
        <v>4</v>
      </c>
      <c r="G51" s="234">
        <v>633</v>
      </c>
      <c r="H51" s="234"/>
      <c r="I51" s="234" t="s">
        <v>20</v>
      </c>
      <c r="J51" s="232" t="s">
        <v>343</v>
      </c>
      <c r="K51" s="235">
        <f t="shared" si="0"/>
        <v>2532</v>
      </c>
      <c r="L51" s="236">
        <v>0</v>
      </c>
      <c r="M51" s="28"/>
    </row>
    <row r="52" spans="1:13" s="2" customFormat="1" ht="45" customHeight="1" x14ac:dyDescent="0.25">
      <c r="A52" s="85"/>
      <c r="B52" s="87" t="s">
        <v>390</v>
      </c>
      <c r="C52" s="88" t="s">
        <v>164</v>
      </c>
      <c r="D52" s="80" t="s">
        <v>450</v>
      </c>
      <c r="E52" s="96" t="s">
        <v>342</v>
      </c>
      <c r="F52" s="96">
        <v>3</v>
      </c>
      <c r="G52" s="96">
        <v>1968</v>
      </c>
      <c r="H52" s="96"/>
      <c r="I52" s="96" t="s">
        <v>163</v>
      </c>
      <c r="J52" s="88" t="s">
        <v>343</v>
      </c>
      <c r="K52" s="94">
        <f t="shared" si="0"/>
        <v>5904</v>
      </c>
      <c r="L52" s="98">
        <v>0</v>
      </c>
      <c r="M52" s="28"/>
    </row>
    <row r="53" spans="1:13" s="2" customFormat="1" ht="42.75" customHeight="1" x14ac:dyDescent="0.25">
      <c r="A53" s="85"/>
      <c r="B53" s="87" t="s">
        <v>391</v>
      </c>
      <c r="C53" s="88" t="s">
        <v>164</v>
      </c>
      <c r="D53" s="80" t="s">
        <v>451</v>
      </c>
      <c r="E53" s="96" t="s">
        <v>204</v>
      </c>
      <c r="F53" s="96">
        <v>4</v>
      </c>
      <c r="G53" s="96">
        <v>372</v>
      </c>
      <c r="H53" s="96"/>
      <c r="I53" s="96" t="s">
        <v>163</v>
      </c>
      <c r="J53" s="88" t="s">
        <v>343</v>
      </c>
      <c r="K53" s="94">
        <f t="shared" si="0"/>
        <v>1488</v>
      </c>
      <c r="L53" s="98">
        <v>0</v>
      </c>
      <c r="M53" s="28"/>
    </row>
    <row r="54" spans="1:13" s="2" customFormat="1" ht="60" x14ac:dyDescent="0.25">
      <c r="A54" s="85"/>
      <c r="B54" s="87" t="s">
        <v>392</v>
      </c>
      <c r="C54" s="88" t="s">
        <v>164</v>
      </c>
      <c r="D54" s="80" t="s">
        <v>452</v>
      </c>
      <c r="E54" s="96" t="s">
        <v>204</v>
      </c>
      <c r="F54" s="96">
        <v>5</v>
      </c>
      <c r="G54" s="96">
        <v>23</v>
      </c>
      <c r="H54" s="96"/>
      <c r="I54" s="96" t="s">
        <v>163</v>
      </c>
      <c r="J54" s="88" t="s">
        <v>343</v>
      </c>
      <c r="K54" s="94">
        <f t="shared" si="0"/>
        <v>115</v>
      </c>
      <c r="L54" s="98">
        <v>0</v>
      </c>
      <c r="M54" s="28"/>
    </row>
    <row r="55" spans="1:13" s="2" customFormat="1" ht="34.5" x14ac:dyDescent="0.25">
      <c r="A55" s="230"/>
      <c r="B55" s="231" t="s">
        <v>393</v>
      </c>
      <c r="C55" s="232"/>
      <c r="D55" s="233" t="s">
        <v>453</v>
      </c>
      <c r="E55" s="234" t="s">
        <v>204</v>
      </c>
      <c r="F55" s="234">
        <v>20</v>
      </c>
      <c r="G55" s="234">
        <v>36</v>
      </c>
      <c r="H55" s="234"/>
      <c r="I55" s="234" t="s">
        <v>20</v>
      </c>
      <c r="J55" s="232" t="s">
        <v>343</v>
      </c>
      <c r="K55" s="235">
        <f t="shared" si="0"/>
        <v>720</v>
      </c>
      <c r="L55" s="236">
        <v>0</v>
      </c>
      <c r="M55" s="28"/>
    </row>
    <row r="56" spans="1:13" s="2" customFormat="1" ht="48" customHeight="1" x14ac:dyDescent="0.25">
      <c r="A56" s="246"/>
      <c r="B56" s="247" t="s">
        <v>394</v>
      </c>
      <c r="C56" s="248" t="s">
        <v>164</v>
      </c>
      <c r="D56" s="249" t="s">
        <v>454</v>
      </c>
      <c r="E56" s="250" t="s">
        <v>342</v>
      </c>
      <c r="F56" s="250">
        <v>20</v>
      </c>
      <c r="G56" s="250">
        <v>35</v>
      </c>
      <c r="H56" s="250"/>
      <c r="I56" s="250" t="s">
        <v>20</v>
      </c>
      <c r="J56" s="248" t="s">
        <v>343</v>
      </c>
      <c r="K56" s="251">
        <f t="shared" si="0"/>
        <v>700</v>
      </c>
      <c r="L56" s="252">
        <v>0</v>
      </c>
      <c r="M56" s="28"/>
    </row>
    <row r="57" spans="1:13" s="2" customFormat="1" ht="24" x14ac:dyDescent="0.25">
      <c r="A57" s="230"/>
      <c r="B57" s="231" t="s">
        <v>395</v>
      </c>
      <c r="C57" s="232"/>
      <c r="D57" s="233" t="s">
        <v>455</v>
      </c>
      <c r="E57" s="234" t="s">
        <v>204</v>
      </c>
      <c r="F57" s="234">
        <v>5</v>
      </c>
      <c r="G57" s="234">
        <v>1346</v>
      </c>
      <c r="H57" s="234"/>
      <c r="I57" s="234" t="s">
        <v>20</v>
      </c>
      <c r="J57" s="232" t="s">
        <v>343</v>
      </c>
      <c r="K57" s="235">
        <f t="shared" si="0"/>
        <v>6730</v>
      </c>
      <c r="L57" s="236">
        <v>0</v>
      </c>
      <c r="M57" s="28"/>
    </row>
    <row r="58" spans="1:13" s="2" customFormat="1" ht="34.5" x14ac:dyDescent="0.25">
      <c r="A58" s="230"/>
      <c r="B58" s="231" t="s">
        <v>396</v>
      </c>
      <c r="C58" s="232"/>
      <c r="D58" s="233" t="s">
        <v>456</v>
      </c>
      <c r="E58" s="234" t="s">
        <v>204</v>
      </c>
      <c r="F58" s="234">
        <v>3</v>
      </c>
      <c r="G58" s="234">
        <v>417</v>
      </c>
      <c r="H58" s="234"/>
      <c r="I58" s="234" t="s">
        <v>20</v>
      </c>
      <c r="J58" s="232" t="s">
        <v>343</v>
      </c>
      <c r="K58" s="235">
        <f t="shared" si="0"/>
        <v>1251</v>
      </c>
      <c r="L58" s="236">
        <v>0</v>
      </c>
      <c r="M58" s="28"/>
    </row>
    <row r="59" spans="1:13" s="2" customFormat="1" ht="31.5" customHeight="1" x14ac:dyDescent="0.25">
      <c r="A59" s="246"/>
      <c r="B59" s="247" t="s">
        <v>397</v>
      </c>
      <c r="C59" s="248" t="s">
        <v>164</v>
      </c>
      <c r="D59" s="249" t="s">
        <v>457</v>
      </c>
      <c r="E59" s="250" t="s">
        <v>204</v>
      </c>
      <c r="F59" s="250" t="s">
        <v>527</v>
      </c>
      <c r="G59" s="250">
        <v>133</v>
      </c>
      <c r="H59" s="250"/>
      <c r="I59" s="250" t="s">
        <v>20</v>
      </c>
      <c r="J59" s="248" t="s">
        <v>343</v>
      </c>
      <c r="K59" s="251" t="e">
        <f t="shared" si="0"/>
        <v>#VALUE!</v>
      </c>
      <c r="L59" s="252">
        <v>0</v>
      </c>
      <c r="M59" s="28"/>
    </row>
    <row r="60" spans="1:13" s="2" customFormat="1" ht="40.5" customHeight="1" x14ac:dyDescent="0.25">
      <c r="A60" s="246"/>
      <c r="B60" s="247" t="s">
        <v>458</v>
      </c>
      <c r="C60" s="248" t="s">
        <v>164</v>
      </c>
      <c r="D60" s="249" t="s">
        <v>459</v>
      </c>
      <c r="E60" s="250" t="s">
        <v>342</v>
      </c>
      <c r="F60" s="250">
        <v>5</v>
      </c>
      <c r="G60" s="250">
        <v>290</v>
      </c>
      <c r="H60" s="250"/>
      <c r="I60" s="250" t="s">
        <v>20</v>
      </c>
      <c r="J60" s="248" t="s">
        <v>343</v>
      </c>
      <c r="K60" s="251">
        <f t="shared" si="0"/>
        <v>1450</v>
      </c>
      <c r="L60" s="252">
        <v>0</v>
      </c>
      <c r="M60" s="28">
        <v>10</v>
      </c>
    </row>
    <row r="61" spans="1:13" s="2" customFormat="1" ht="41.25" customHeight="1" x14ac:dyDescent="0.25">
      <c r="A61" s="246"/>
      <c r="B61" s="247" t="s">
        <v>398</v>
      </c>
      <c r="C61" s="248" t="s">
        <v>164</v>
      </c>
      <c r="D61" s="249" t="s">
        <v>460</v>
      </c>
      <c r="E61" s="250" t="s">
        <v>204</v>
      </c>
      <c r="F61" s="250">
        <v>5</v>
      </c>
      <c r="G61" s="250">
        <v>655</v>
      </c>
      <c r="H61" s="250"/>
      <c r="I61" s="250" t="s">
        <v>20</v>
      </c>
      <c r="J61" s="248" t="s">
        <v>343</v>
      </c>
      <c r="K61" s="251">
        <f t="shared" si="0"/>
        <v>3275</v>
      </c>
      <c r="L61" s="252">
        <v>0</v>
      </c>
      <c r="M61" s="28"/>
    </row>
    <row r="62" spans="1:13" s="2" customFormat="1" ht="49.5" customHeight="1" x14ac:dyDescent="0.25">
      <c r="A62" s="85"/>
      <c r="B62" s="87" t="s">
        <v>399</v>
      </c>
      <c r="C62" s="88" t="s">
        <v>164</v>
      </c>
      <c r="D62" s="80" t="s">
        <v>461</v>
      </c>
      <c r="E62" s="96" t="s">
        <v>204</v>
      </c>
      <c r="F62" s="96">
        <v>20</v>
      </c>
      <c r="G62" s="96">
        <v>53</v>
      </c>
      <c r="H62" s="96"/>
      <c r="I62" s="96" t="s">
        <v>20</v>
      </c>
      <c r="J62" s="88" t="s">
        <v>343</v>
      </c>
      <c r="K62" s="94">
        <f t="shared" si="0"/>
        <v>1060</v>
      </c>
      <c r="L62" s="98">
        <v>0</v>
      </c>
      <c r="M62" s="28"/>
    </row>
    <row r="63" spans="1:13" s="2" customFormat="1" ht="68.25" customHeight="1" x14ac:dyDescent="0.25">
      <c r="A63" s="85"/>
      <c r="B63" s="87" t="s">
        <v>400</v>
      </c>
      <c r="C63" s="88" t="s">
        <v>164</v>
      </c>
      <c r="D63" s="80" t="s">
        <v>474</v>
      </c>
      <c r="E63" s="96" t="s">
        <v>204</v>
      </c>
      <c r="F63" s="96">
        <v>1</v>
      </c>
      <c r="G63" s="96">
        <v>1250</v>
      </c>
      <c r="H63" s="96"/>
      <c r="I63" s="96" t="s">
        <v>20</v>
      </c>
      <c r="J63" s="88" t="s">
        <v>343</v>
      </c>
      <c r="K63" s="94">
        <f t="shared" si="0"/>
        <v>1250</v>
      </c>
      <c r="L63" s="98">
        <v>0</v>
      </c>
      <c r="M63" s="28"/>
    </row>
    <row r="64" spans="1:13" s="2" customFormat="1" ht="45.75" x14ac:dyDescent="0.25">
      <c r="A64" s="230"/>
      <c r="B64" s="231" t="s">
        <v>401</v>
      </c>
      <c r="C64" s="232"/>
      <c r="D64" s="233" t="s">
        <v>462</v>
      </c>
      <c r="E64" s="234" t="s">
        <v>345</v>
      </c>
      <c r="F64" s="234">
        <v>5</v>
      </c>
      <c r="G64" s="234">
        <v>395</v>
      </c>
      <c r="H64" s="234"/>
      <c r="I64" s="234" t="s">
        <v>20</v>
      </c>
      <c r="J64" s="232" t="s">
        <v>343</v>
      </c>
      <c r="K64" s="235">
        <f t="shared" si="0"/>
        <v>1975</v>
      </c>
      <c r="L64" s="236">
        <v>0</v>
      </c>
      <c r="M64" s="28"/>
    </row>
    <row r="65" spans="1:13" s="2" customFormat="1" ht="26.25" customHeight="1" x14ac:dyDescent="0.25">
      <c r="A65" s="246"/>
      <c r="B65" s="247" t="s">
        <v>402</v>
      </c>
      <c r="C65" s="248" t="s">
        <v>164</v>
      </c>
      <c r="D65" s="249" t="s">
        <v>463</v>
      </c>
      <c r="E65" s="250" t="s">
        <v>204</v>
      </c>
      <c r="F65" s="250" t="s">
        <v>528</v>
      </c>
      <c r="G65" s="250">
        <v>495</v>
      </c>
      <c r="H65" s="250"/>
      <c r="I65" s="250" t="s">
        <v>20</v>
      </c>
      <c r="J65" s="248" t="s">
        <v>343</v>
      </c>
      <c r="K65" s="251" t="e">
        <f t="shared" si="0"/>
        <v>#VALUE!</v>
      </c>
      <c r="L65" s="252">
        <v>0</v>
      </c>
      <c r="M65" s="28"/>
    </row>
    <row r="66" spans="1:13" s="2" customFormat="1" ht="63" customHeight="1" x14ac:dyDescent="0.25">
      <c r="A66" s="246"/>
      <c r="B66" s="247" t="s">
        <v>403</v>
      </c>
      <c r="C66" s="248" t="s">
        <v>164</v>
      </c>
      <c r="D66" s="249" t="s">
        <v>464</v>
      </c>
      <c r="E66" s="250" t="s">
        <v>204</v>
      </c>
      <c r="F66" s="250" t="s">
        <v>529</v>
      </c>
      <c r="G66" s="250">
        <v>777</v>
      </c>
      <c r="H66" s="250"/>
      <c r="I66" s="250" t="s">
        <v>20</v>
      </c>
      <c r="J66" s="248" t="s">
        <v>343</v>
      </c>
      <c r="K66" s="251" t="e">
        <f t="shared" si="0"/>
        <v>#VALUE!</v>
      </c>
      <c r="L66" s="252">
        <v>0</v>
      </c>
      <c r="M66" s="28"/>
    </row>
    <row r="67" spans="1:13" s="2" customFormat="1" ht="59.25" customHeight="1" x14ac:dyDescent="0.25">
      <c r="A67" s="85"/>
      <c r="B67" s="87" t="s">
        <v>404</v>
      </c>
      <c r="C67" s="88" t="s">
        <v>164</v>
      </c>
      <c r="D67" s="80" t="s">
        <v>465</v>
      </c>
      <c r="E67" s="96" t="s">
        <v>204</v>
      </c>
      <c r="F67" s="96">
        <v>1</v>
      </c>
      <c r="G67" s="96">
        <v>378</v>
      </c>
      <c r="H67" s="96"/>
      <c r="I67" s="96" t="s">
        <v>163</v>
      </c>
      <c r="J67" s="88" t="s">
        <v>343</v>
      </c>
      <c r="K67" s="94">
        <f t="shared" si="0"/>
        <v>378</v>
      </c>
      <c r="L67" s="98">
        <v>0</v>
      </c>
      <c r="M67" s="28"/>
    </row>
    <row r="68" spans="1:13" s="2" customFormat="1" ht="24.75" x14ac:dyDescent="0.25">
      <c r="A68" s="230"/>
      <c r="B68" s="231" t="s">
        <v>405</v>
      </c>
      <c r="C68" s="232"/>
      <c r="D68" s="233" t="s">
        <v>466</v>
      </c>
      <c r="E68" s="234" t="s">
        <v>204</v>
      </c>
      <c r="F68" s="234">
        <v>10</v>
      </c>
      <c r="G68" s="234">
        <v>882</v>
      </c>
      <c r="H68" s="234"/>
      <c r="I68" s="234" t="s">
        <v>163</v>
      </c>
      <c r="J68" s="232" t="s">
        <v>343</v>
      </c>
      <c r="K68" s="235">
        <f t="shared" si="0"/>
        <v>8820</v>
      </c>
      <c r="L68" s="236">
        <v>0</v>
      </c>
      <c r="M68" s="28"/>
    </row>
    <row r="69" spans="1:13" s="2" customFormat="1" ht="57" x14ac:dyDescent="0.25">
      <c r="A69" s="230"/>
      <c r="B69" s="231" t="s">
        <v>406</v>
      </c>
      <c r="C69" s="232"/>
      <c r="D69" s="233" t="s">
        <v>467</v>
      </c>
      <c r="E69" s="234" t="s">
        <v>342</v>
      </c>
      <c r="F69" s="234">
        <v>10</v>
      </c>
      <c r="G69" s="234">
        <v>174</v>
      </c>
      <c r="H69" s="234"/>
      <c r="I69" s="234" t="s">
        <v>163</v>
      </c>
      <c r="J69" s="232" t="s">
        <v>343</v>
      </c>
      <c r="K69" s="235">
        <f t="shared" si="0"/>
        <v>1740</v>
      </c>
      <c r="L69" s="236">
        <v>0</v>
      </c>
      <c r="M69" s="28"/>
    </row>
    <row r="70" spans="1:13" s="2" customFormat="1" ht="50.25" customHeight="1" x14ac:dyDescent="0.25">
      <c r="A70" s="85"/>
      <c r="B70" s="87" t="s">
        <v>407</v>
      </c>
      <c r="C70" s="88" t="s">
        <v>164</v>
      </c>
      <c r="D70" s="80" t="s">
        <v>468</v>
      </c>
      <c r="E70" s="96" t="s">
        <v>201</v>
      </c>
      <c r="F70" s="96">
        <v>50</v>
      </c>
      <c r="G70" s="96">
        <v>50</v>
      </c>
      <c r="H70" s="96"/>
      <c r="I70" s="96" t="s">
        <v>163</v>
      </c>
      <c r="J70" s="88" t="s">
        <v>343</v>
      </c>
      <c r="K70" s="94">
        <f t="shared" si="0"/>
        <v>2500</v>
      </c>
      <c r="L70" s="98">
        <v>0</v>
      </c>
      <c r="M70" s="28"/>
    </row>
    <row r="71" spans="1:13" s="2" customFormat="1" ht="47.25" customHeight="1" x14ac:dyDescent="0.25">
      <c r="A71" s="246"/>
      <c r="B71" s="247" t="s">
        <v>408</v>
      </c>
      <c r="C71" s="248" t="s">
        <v>164</v>
      </c>
      <c r="D71" s="249" t="s">
        <v>468</v>
      </c>
      <c r="E71" s="250" t="s">
        <v>201</v>
      </c>
      <c r="F71" s="250" t="s">
        <v>530</v>
      </c>
      <c r="G71" s="250">
        <v>26</v>
      </c>
      <c r="H71" s="250"/>
      <c r="I71" s="250" t="s">
        <v>20</v>
      </c>
      <c r="J71" s="248" t="s">
        <v>343</v>
      </c>
      <c r="K71" s="251" t="e">
        <f t="shared" si="0"/>
        <v>#VALUE!</v>
      </c>
      <c r="L71" s="252">
        <v>0</v>
      </c>
      <c r="M71" s="28"/>
    </row>
    <row r="72" spans="1:13" s="2" customFormat="1" ht="31.5" customHeight="1" x14ac:dyDescent="0.25">
      <c r="A72" s="246"/>
      <c r="B72" s="247" t="s">
        <v>409</v>
      </c>
      <c r="C72" s="248" t="s">
        <v>164</v>
      </c>
      <c r="D72" s="249" t="s">
        <v>469</v>
      </c>
      <c r="E72" s="250" t="s">
        <v>204</v>
      </c>
      <c r="F72" s="250" t="s">
        <v>531</v>
      </c>
      <c r="G72" s="250">
        <v>160</v>
      </c>
      <c r="H72" s="250"/>
      <c r="I72" s="250" t="s">
        <v>20</v>
      </c>
      <c r="J72" s="248" t="s">
        <v>343</v>
      </c>
      <c r="K72" s="251" t="e">
        <f t="shared" si="0"/>
        <v>#VALUE!</v>
      </c>
      <c r="L72" s="252">
        <v>0</v>
      </c>
      <c r="M72" s="28"/>
    </row>
    <row r="73" spans="1:13" s="2" customFormat="1" ht="53.25" customHeight="1" x14ac:dyDescent="0.25">
      <c r="A73" s="85"/>
      <c r="B73" s="87" t="s">
        <v>410</v>
      </c>
      <c r="C73" s="88" t="s">
        <v>164</v>
      </c>
      <c r="D73" s="80" t="s">
        <v>470</v>
      </c>
      <c r="E73" s="96" t="s">
        <v>204</v>
      </c>
      <c r="F73" s="96">
        <v>20</v>
      </c>
      <c r="G73" s="96">
        <v>294</v>
      </c>
      <c r="H73" s="96"/>
      <c r="I73" s="96" t="s">
        <v>163</v>
      </c>
      <c r="J73" s="88" t="s">
        <v>343</v>
      </c>
      <c r="K73" s="94">
        <f t="shared" si="0"/>
        <v>5880</v>
      </c>
      <c r="L73" s="98">
        <v>0</v>
      </c>
      <c r="M73" s="28"/>
    </row>
    <row r="74" spans="1:13" s="2" customFormat="1" ht="45" customHeight="1" x14ac:dyDescent="0.25">
      <c r="A74" s="246"/>
      <c r="B74" s="247" t="s">
        <v>411</v>
      </c>
      <c r="C74" s="248" t="s">
        <v>164</v>
      </c>
      <c r="D74" s="249" t="s">
        <v>471</v>
      </c>
      <c r="E74" s="250" t="s">
        <v>201</v>
      </c>
      <c r="F74" s="250" t="s">
        <v>532</v>
      </c>
      <c r="G74" s="250">
        <v>12</v>
      </c>
      <c r="H74" s="250"/>
      <c r="I74" s="250" t="s">
        <v>20</v>
      </c>
      <c r="J74" s="248" t="s">
        <v>343</v>
      </c>
      <c r="K74" s="251" t="e">
        <f t="shared" si="0"/>
        <v>#VALUE!</v>
      </c>
      <c r="L74" s="252">
        <v>0</v>
      </c>
      <c r="M74" s="28"/>
    </row>
    <row r="75" spans="1:13" s="2" customFormat="1" ht="54.75" customHeight="1" thickBot="1" x14ac:dyDescent="0.3">
      <c r="A75" s="246"/>
      <c r="B75" s="247" t="s">
        <v>412</v>
      </c>
      <c r="C75" s="248" t="s">
        <v>164</v>
      </c>
      <c r="D75" s="249" t="s">
        <v>472</v>
      </c>
      <c r="E75" s="250" t="s">
        <v>204</v>
      </c>
      <c r="F75" s="250">
        <v>5</v>
      </c>
      <c r="G75" s="250">
        <v>460</v>
      </c>
      <c r="H75" s="250"/>
      <c r="I75" s="250" t="s">
        <v>20</v>
      </c>
      <c r="J75" s="248" t="s">
        <v>343</v>
      </c>
      <c r="K75" s="251">
        <f t="shared" si="0"/>
        <v>2300</v>
      </c>
      <c r="L75" s="252">
        <v>0</v>
      </c>
      <c r="M75" s="28" t="s">
        <v>533</v>
      </c>
    </row>
    <row r="76" spans="1:13" s="2" customFormat="1" ht="15.75" thickBot="1" x14ac:dyDescent="0.3">
      <c r="A76" s="128"/>
      <c r="B76" s="129"/>
      <c r="C76" s="130"/>
      <c r="D76" s="131"/>
      <c r="E76" s="131"/>
      <c r="F76" s="132"/>
      <c r="G76" s="133"/>
      <c r="H76" s="134"/>
      <c r="I76" s="135"/>
      <c r="J76" s="136" t="s">
        <v>24</v>
      </c>
      <c r="K76" s="201" t="e">
        <f>SUM(K9:K75)</f>
        <v>#VALUE!</v>
      </c>
      <c r="L76" s="137"/>
      <c r="M76" s="28"/>
    </row>
    <row r="77" spans="1:13" s="2" customFormat="1" x14ac:dyDescent="0.25">
      <c r="A77" s="362"/>
      <c r="B77" s="363"/>
      <c r="C77" s="363"/>
      <c r="D77" s="363"/>
      <c r="E77" s="363"/>
      <c r="F77" s="363"/>
      <c r="G77" s="363"/>
      <c r="H77" s="363"/>
      <c r="I77" s="363"/>
      <c r="J77" s="363"/>
      <c r="K77" s="363"/>
      <c r="L77" s="364"/>
      <c r="M77" s="28"/>
    </row>
    <row r="78" spans="1:13" s="2" customFormat="1" ht="56.25" x14ac:dyDescent="0.25">
      <c r="A78" s="114">
        <v>173</v>
      </c>
      <c r="B78" s="139" t="s">
        <v>22</v>
      </c>
      <c r="C78" s="79" t="s">
        <v>164</v>
      </c>
      <c r="D78" s="115" t="s">
        <v>22</v>
      </c>
      <c r="E78" s="115" t="s">
        <v>203</v>
      </c>
      <c r="F78" s="116">
        <v>1207</v>
      </c>
      <c r="G78" s="117">
        <v>130</v>
      </c>
      <c r="H78" s="118"/>
      <c r="I78" s="81" t="s">
        <v>19</v>
      </c>
      <c r="J78" s="79" t="s">
        <v>17</v>
      </c>
      <c r="K78" s="119">
        <f t="shared" ref="K78:K218" si="1">F78*G78</f>
        <v>156910</v>
      </c>
      <c r="L78" s="82">
        <v>0</v>
      </c>
      <c r="M78" s="28">
        <f>(G78/112*12)-G78</f>
        <v>-116.07142857142857</v>
      </c>
    </row>
    <row r="79" spans="1:13" s="2" customFormat="1" ht="57" thickBot="1" x14ac:dyDescent="0.3">
      <c r="A79" s="120">
        <v>174</v>
      </c>
      <c r="B79" s="202" t="s">
        <v>23</v>
      </c>
      <c r="C79" s="79" t="s">
        <v>164</v>
      </c>
      <c r="D79" s="122" t="s">
        <v>497</v>
      </c>
      <c r="E79" s="122" t="s">
        <v>203</v>
      </c>
      <c r="F79" s="123">
        <v>600</v>
      </c>
      <c r="G79" s="124">
        <v>135</v>
      </c>
      <c r="H79" s="125"/>
      <c r="I79" s="126" t="s">
        <v>19</v>
      </c>
      <c r="J79" s="79" t="s">
        <v>17</v>
      </c>
      <c r="K79" s="119">
        <f t="shared" si="1"/>
        <v>81000</v>
      </c>
      <c r="L79" s="127">
        <v>0</v>
      </c>
      <c r="M79" s="28">
        <f t="shared" ref="M79:M142" si="2">(G79/112*12)-G79</f>
        <v>-120.53571428571429</v>
      </c>
    </row>
    <row r="80" spans="1:13" s="2" customFormat="1" ht="15.75" thickBot="1" x14ac:dyDescent="0.3">
      <c r="A80" s="128"/>
      <c r="B80" s="129"/>
      <c r="C80" s="130"/>
      <c r="D80" s="131"/>
      <c r="E80" s="131"/>
      <c r="F80" s="132"/>
      <c r="G80" s="133"/>
      <c r="H80" s="134"/>
      <c r="I80" s="135"/>
      <c r="J80" s="136" t="s">
        <v>24</v>
      </c>
      <c r="K80" s="201">
        <f>SUM(K78:K79)+13</f>
        <v>237923</v>
      </c>
      <c r="L80" s="137"/>
      <c r="M80" s="28"/>
    </row>
    <row r="81" spans="1:13" s="2" customFormat="1" x14ac:dyDescent="0.25">
      <c r="A81" s="365" t="s">
        <v>25</v>
      </c>
      <c r="B81" s="366"/>
      <c r="C81" s="366"/>
      <c r="D81" s="366"/>
      <c r="E81" s="366"/>
      <c r="F81" s="366"/>
      <c r="G81" s="366"/>
      <c r="H81" s="366"/>
      <c r="I81" s="366"/>
      <c r="J81" s="366"/>
      <c r="K81" s="366"/>
      <c r="L81" s="367"/>
      <c r="M81" s="28"/>
    </row>
    <row r="82" spans="1:13" s="2" customFormat="1" ht="67.5" x14ac:dyDescent="0.25">
      <c r="A82" s="114">
        <v>175</v>
      </c>
      <c r="B82" s="78" t="s">
        <v>26</v>
      </c>
      <c r="C82" s="79" t="s">
        <v>166</v>
      </c>
      <c r="D82" s="115" t="s">
        <v>27</v>
      </c>
      <c r="E82" s="115" t="s">
        <v>202</v>
      </c>
      <c r="F82" s="116">
        <v>207</v>
      </c>
      <c r="G82" s="117">
        <v>680</v>
      </c>
      <c r="H82" s="118"/>
      <c r="I82" s="81" t="s">
        <v>20</v>
      </c>
      <c r="J82" s="79" t="s">
        <v>17</v>
      </c>
      <c r="K82" s="119">
        <f t="shared" si="1"/>
        <v>140760</v>
      </c>
      <c r="L82" s="83">
        <v>0</v>
      </c>
      <c r="M82" s="28">
        <f t="shared" si="2"/>
        <v>-607.14285714285711</v>
      </c>
    </row>
    <row r="83" spans="1:13" s="2" customFormat="1" ht="68.25" x14ac:dyDescent="0.25">
      <c r="A83" s="114">
        <v>176</v>
      </c>
      <c r="B83" s="78" t="s">
        <v>28</v>
      </c>
      <c r="C83" s="79" t="s">
        <v>166</v>
      </c>
      <c r="D83" s="115" t="s">
        <v>29</v>
      </c>
      <c r="E83" s="115" t="s">
        <v>202</v>
      </c>
      <c r="F83" s="116">
        <v>20</v>
      </c>
      <c r="G83" s="117">
        <v>185</v>
      </c>
      <c r="H83" s="118"/>
      <c r="I83" s="81" t="s">
        <v>20</v>
      </c>
      <c r="J83" s="79" t="s">
        <v>17</v>
      </c>
      <c r="K83" s="119">
        <f t="shared" si="1"/>
        <v>3700</v>
      </c>
      <c r="L83" s="83">
        <v>0</v>
      </c>
      <c r="M83" s="28">
        <f t="shared" si="2"/>
        <v>-165.17857142857144</v>
      </c>
    </row>
    <row r="84" spans="1:13" s="2" customFormat="1" ht="67.5" x14ac:dyDescent="0.25">
      <c r="A84" s="114">
        <v>177</v>
      </c>
      <c r="B84" s="78" t="s">
        <v>30</v>
      </c>
      <c r="C84" s="79" t="s">
        <v>166</v>
      </c>
      <c r="D84" s="115" t="s">
        <v>31</v>
      </c>
      <c r="E84" s="115" t="s">
        <v>201</v>
      </c>
      <c r="F84" s="116">
        <v>900</v>
      </c>
      <c r="G84" s="117">
        <v>90</v>
      </c>
      <c r="H84" s="118"/>
      <c r="I84" s="81" t="s">
        <v>20</v>
      </c>
      <c r="J84" s="79" t="s">
        <v>17</v>
      </c>
      <c r="K84" s="119">
        <f t="shared" si="1"/>
        <v>81000</v>
      </c>
      <c r="L84" s="83">
        <v>0</v>
      </c>
      <c r="M84" s="28">
        <f t="shared" si="2"/>
        <v>-80.357142857142861</v>
      </c>
    </row>
    <row r="85" spans="1:13" s="2" customFormat="1" ht="67.5" x14ac:dyDescent="0.25">
      <c r="A85" s="114">
        <v>178</v>
      </c>
      <c r="B85" s="78" t="s">
        <v>32</v>
      </c>
      <c r="C85" s="79" t="s">
        <v>166</v>
      </c>
      <c r="D85" s="115" t="s">
        <v>34</v>
      </c>
      <c r="E85" s="115" t="s">
        <v>201</v>
      </c>
      <c r="F85" s="116">
        <v>700</v>
      </c>
      <c r="G85" s="117">
        <v>82</v>
      </c>
      <c r="H85" s="118"/>
      <c r="I85" s="81" t="s">
        <v>20</v>
      </c>
      <c r="J85" s="79" t="s">
        <v>17</v>
      </c>
      <c r="K85" s="119">
        <f t="shared" si="1"/>
        <v>57400</v>
      </c>
      <c r="L85" s="83">
        <v>0</v>
      </c>
      <c r="M85" s="28">
        <f t="shared" si="2"/>
        <v>-73.214285714285722</v>
      </c>
    </row>
    <row r="86" spans="1:13" s="2" customFormat="1" ht="67.5" x14ac:dyDescent="0.25">
      <c r="A86" s="114">
        <v>179</v>
      </c>
      <c r="B86" s="78" t="s">
        <v>33</v>
      </c>
      <c r="C86" s="79" t="s">
        <v>166</v>
      </c>
      <c r="D86" s="115" t="s">
        <v>35</v>
      </c>
      <c r="E86" s="115" t="s">
        <v>204</v>
      </c>
      <c r="F86" s="116">
        <v>20</v>
      </c>
      <c r="G86" s="117">
        <v>355</v>
      </c>
      <c r="H86" s="118"/>
      <c r="I86" s="81" t="s">
        <v>20</v>
      </c>
      <c r="J86" s="79" t="s">
        <v>17</v>
      </c>
      <c r="K86" s="119">
        <f t="shared" si="1"/>
        <v>7100</v>
      </c>
      <c r="L86" s="83">
        <v>0</v>
      </c>
      <c r="M86" s="28">
        <f t="shared" si="2"/>
        <v>-316.96428571428572</v>
      </c>
    </row>
    <row r="87" spans="1:13" s="2" customFormat="1" ht="67.5" x14ac:dyDescent="0.25">
      <c r="A87" s="114"/>
      <c r="B87" s="78" t="s">
        <v>33</v>
      </c>
      <c r="C87" s="79" t="s">
        <v>166</v>
      </c>
      <c r="D87" s="115" t="s">
        <v>218</v>
      </c>
      <c r="E87" s="115" t="s">
        <v>204</v>
      </c>
      <c r="F87" s="116">
        <v>10</v>
      </c>
      <c r="G87" s="117">
        <v>355</v>
      </c>
      <c r="H87" s="118"/>
      <c r="I87" s="81" t="s">
        <v>20</v>
      </c>
      <c r="J87" s="79" t="s">
        <v>17</v>
      </c>
      <c r="K87" s="119">
        <f t="shared" si="1"/>
        <v>3550</v>
      </c>
      <c r="L87" s="83"/>
      <c r="M87" s="28">
        <f t="shared" si="2"/>
        <v>-316.96428571428572</v>
      </c>
    </row>
    <row r="88" spans="1:13" s="2" customFormat="1" ht="67.5" x14ac:dyDescent="0.25">
      <c r="A88" s="114">
        <v>180</v>
      </c>
      <c r="B88" s="78" t="s">
        <v>36</v>
      </c>
      <c r="C88" s="79" t="s">
        <v>166</v>
      </c>
      <c r="D88" s="115" t="s">
        <v>37</v>
      </c>
      <c r="E88" s="115" t="s">
        <v>204</v>
      </c>
      <c r="F88" s="116">
        <v>200</v>
      </c>
      <c r="G88" s="117">
        <v>258</v>
      </c>
      <c r="H88" s="118"/>
      <c r="I88" s="81" t="s">
        <v>20</v>
      </c>
      <c r="J88" s="79" t="s">
        <v>17</v>
      </c>
      <c r="K88" s="119">
        <f t="shared" si="1"/>
        <v>51600</v>
      </c>
      <c r="L88" s="83">
        <v>0</v>
      </c>
      <c r="M88" s="28">
        <f t="shared" si="2"/>
        <v>-230.35714285714286</v>
      </c>
    </row>
    <row r="89" spans="1:13" s="2" customFormat="1" ht="67.5" x14ac:dyDescent="0.25">
      <c r="A89" s="114">
        <v>181</v>
      </c>
      <c r="B89" s="78" t="s">
        <v>39</v>
      </c>
      <c r="C89" s="79" t="s">
        <v>166</v>
      </c>
      <c r="D89" s="115" t="s">
        <v>40</v>
      </c>
      <c r="E89" s="115" t="s">
        <v>205</v>
      </c>
      <c r="F89" s="116">
        <v>20</v>
      </c>
      <c r="G89" s="117">
        <v>440</v>
      </c>
      <c r="H89" s="118"/>
      <c r="I89" s="81" t="s">
        <v>20</v>
      </c>
      <c r="J89" s="79" t="s">
        <v>17</v>
      </c>
      <c r="K89" s="119">
        <f t="shared" si="1"/>
        <v>8800</v>
      </c>
      <c r="L89" s="83">
        <v>0</v>
      </c>
      <c r="M89" s="28">
        <f t="shared" si="2"/>
        <v>-392.85714285714289</v>
      </c>
    </row>
    <row r="90" spans="1:13" s="2" customFormat="1" ht="67.5" x14ac:dyDescent="0.25">
      <c r="A90" s="114">
        <v>182</v>
      </c>
      <c r="B90" s="78" t="s">
        <v>41</v>
      </c>
      <c r="C90" s="79" t="s">
        <v>166</v>
      </c>
      <c r="D90" s="115" t="s">
        <v>42</v>
      </c>
      <c r="E90" s="115" t="s">
        <v>206</v>
      </c>
      <c r="F90" s="116">
        <v>100</v>
      </c>
      <c r="G90" s="117">
        <v>195</v>
      </c>
      <c r="H90" s="118"/>
      <c r="I90" s="81" t="s">
        <v>20</v>
      </c>
      <c r="J90" s="79" t="s">
        <v>17</v>
      </c>
      <c r="K90" s="119">
        <f t="shared" si="1"/>
        <v>19500</v>
      </c>
      <c r="L90" s="83">
        <v>0</v>
      </c>
      <c r="M90" s="28">
        <f t="shared" si="2"/>
        <v>-174.10714285714286</v>
      </c>
    </row>
    <row r="91" spans="1:13" s="2" customFormat="1" ht="34.5" x14ac:dyDescent="0.25">
      <c r="A91" s="114">
        <v>183</v>
      </c>
      <c r="B91" s="78" t="s">
        <v>43</v>
      </c>
      <c r="C91" s="138" t="s">
        <v>512</v>
      </c>
      <c r="D91" s="115" t="s">
        <v>44</v>
      </c>
      <c r="E91" s="115" t="s">
        <v>201</v>
      </c>
      <c r="F91" s="116">
        <v>1000</v>
      </c>
      <c r="G91" s="117">
        <v>62</v>
      </c>
      <c r="H91" s="118"/>
      <c r="I91" s="81" t="s">
        <v>20</v>
      </c>
      <c r="J91" s="79" t="s">
        <v>17</v>
      </c>
      <c r="K91" s="119">
        <f t="shared" si="1"/>
        <v>62000</v>
      </c>
      <c r="L91" s="83">
        <v>0</v>
      </c>
      <c r="M91" s="28"/>
    </row>
    <row r="92" spans="1:13" s="2" customFormat="1" ht="67.5" x14ac:dyDescent="0.25">
      <c r="A92" s="114">
        <v>184</v>
      </c>
      <c r="B92" s="78" t="s">
        <v>45</v>
      </c>
      <c r="C92" s="79" t="s">
        <v>166</v>
      </c>
      <c r="D92" s="115" t="s">
        <v>46</v>
      </c>
      <c r="E92" s="115" t="s">
        <v>202</v>
      </c>
      <c r="F92" s="116">
        <v>70</v>
      </c>
      <c r="G92" s="117">
        <v>276</v>
      </c>
      <c r="H92" s="118"/>
      <c r="I92" s="81" t="s">
        <v>20</v>
      </c>
      <c r="J92" s="79" t="s">
        <v>17</v>
      </c>
      <c r="K92" s="119">
        <f t="shared" si="1"/>
        <v>19320</v>
      </c>
      <c r="L92" s="83">
        <v>0</v>
      </c>
      <c r="M92" s="28">
        <f t="shared" si="2"/>
        <v>-246.42857142857142</v>
      </c>
    </row>
    <row r="93" spans="1:13" s="2" customFormat="1" ht="67.5" x14ac:dyDescent="0.25">
      <c r="A93" s="114">
        <v>185</v>
      </c>
      <c r="B93" s="78" t="s">
        <v>47</v>
      </c>
      <c r="C93" s="79" t="s">
        <v>166</v>
      </c>
      <c r="D93" s="115" t="s">
        <v>48</v>
      </c>
      <c r="E93" s="115" t="s">
        <v>205</v>
      </c>
      <c r="F93" s="116">
        <v>20</v>
      </c>
      <c r="G93" s="117">
        <v>275</v>
      </c>
      <c r="H93" s="118"/>
      <c r="I93" s="81" t="s">
        <v>20</v>
      </c>
      <c r="J93" s="79" t="s">
        <v>17</v>
      </c>
      <c r="K93" s="119">
        <f t="shared" si="1"/>
        <v>5500</v>
      </c>
      <c r="L93" s="83">
        <v>0</v>
      </c>
      <c r="M93" s="28">
        <f t="shared" si="2"/>
        <v>-245.53571428571428</v>
      </c>
    </row>
    <row r="94" spans="1:13" s="2" customFormat="1" ht="67.5" x14ac:dyDescent="0.25">
      <c r="A94" s="114">
        <v>186</v>
      </c>
      <c r="B94" s="78" t="s">
        <v>49</v>
      </c>
      <c r="C94" s="79" t="s">
        <v>166</v>
      </c>
      <c r="D94" s="115" t="s">
        <v>50</v>
      </c>
      <c r="E94" s="115" t="s">
        <v>205</v>
      </c>
      <c r="F94" s="116">
        <v>150</v>
      </c>
      <c r="G94" s="117">
        <v>260</v>
      </c>
      <c r="H94" s="118"/>
      <c r="I94" s="81" t="s">
        <v>20</v>
      </c>
      <c r="J94" s="79" t="s">
        <v>17</v>
      </c>
      <c r="K94" s="119">
        <f t="shared" si="1"/>
        <v>39000</v>
      </c>
      <c r="L94" s="83">
        <v>0</v>
      </c>
      <c r="M94" s="28">
        <f t="shared" si="2"/>
        <v>-232.14285714285714</v>
      </c>
    </row>
    <row r="95" spans="1:13" s="2" customFormat="1" ht="67.5" x14ac:dyDescent="0.25">
      <c r="A95" s="114">
        <v>187</v>
      </c>
      <c r="B95" s="78" t="s">
        <v>51</v>
      </c>
      <c r="C95" s="79" t="s">
        <v>166</v>
      </c>
      <c r="D95" s="115" t="s">
        <v>52</v>
      </c>
      <c r="E95" s="115" t="s">
        <v>204</v>
      </c>
      <c r="F95" s="116">
        <v>20</v>
      </c>
      <c r="G95" s="117">
        <v>2350</v>
      </c>
      <c r="H95" s="118"/>
      <c r="I95" s="81" t="s">
        <v>20</v>
      </c>
      <c r="J95" s="79" t="s">
        <v>17</v>
      </c>
      <c r="K95" s="119">
        <f t="shared" si="1"/>
        <v>47000</v>
      </c>
      <c r="L95" s="83">
        <v>0</v>
      </c>
      <c r="M95" s="28">
        <f t="shared" si="2"/>
        <v>-2098.2142857142858</v>
      </c>
    </row>
    <row r="96" spans="1:13" s="2" customFormat="1" ht="67.5" x14ac:dyDescent="0.25">
      <c r="A96" s="114">
        <v>188</v>
      </c>
      <c r="B96" s="78" t="s">
        <v>53</v>
      </c>
      <c r="C96" s="79" t="s">
        <v>166</v>
      </c>
      <c r="D96" s="115" t="s">
        <v>54</v>
      </c>
      <c r="E96" s="115" t="s">
        <v>201</v>
      </c>
      <c r="F96" s="116">
        <v>100</v>
      </c>
      <c r="G96" s="117">
        <v>110</v>
      </c>
      <c r="H96" s="118"/>
      <c r="I96" s="81" t="s">
        <v>20</v>
      </c>
      <c r="J96" s="79" t="s">
        <v>17</v>
      </c>
      <c r="K96" s="119">
        <f t="shared" si="1"/>
        <v>11000</v>
      </c>
      <c r="L96" s="83">
        <v>0</v>
      </c>
      <c r="M96" s="28">
        <f t="shared" si="2"/>
        <v>-98.214285714285722</v>
      </c>
    </row>
    <row r="97" spans="1:13" s="2" customFormat="1" ht="33.75" x14ac:dyDescent="0.25">
      <c r="A97" s="114">
        <v>189</v>
      </c>
      <c r="B97" s="78" t="s">
        <v>55</v>
      </c>
      <c r="C97" s="138" t="s">
        <v>512</v>
      </c>
      <c r="D97" s="115" t="s">
        <v>56</v>
      </c>
      <c r="E97" s="115" t="s">
        <v>204</v>
      </c>
      <c r="F97" s="116">
        <v>200</v>
      </c>
      <c r="G97" s="117">
        <v>230</v>
      </c>
      <c r="H97" s="118"/>
      <c r="I97" s="81" t="s">
        <v>20</v>
      </c>
      <c r="J97" s="79" t="s">
        <v>17</v>
      </c>
      <c r="K97" s="119">
        <f t="shared" si="1"/>
        <v>46000</v>
      </c>
      <c r="L97" s="83">
        <v>0</v>
      </c>
      <c r="M97" s="28"/>
    </row>
    <row r="98" spans="1:13" s="2" customFormat="1" ht="67.5" x14ac:dyDescent="0.25">
      <c r="A98" s="114">
        <v>190</v>
      </c>
      <c r="B98" s="78" t="s">
        <v>57</v>
      </c>
      <c r="C98" s="79" t="s">
        <v>166</v>
      </c>
      <c r="D98" s="115" t="s">
        <v>58</v>
      </c>
      <c r="E98" s="115" t="s">
        <v>207</v>
      </c>
      <c r="F98" s="116">
        <v>50</v>
      </c>
      <c r="G98" s="117">
        <v>185</v>
      </c>
      <c r="H98" s="118"/>
      <c r="I98" s="81" t="s">
        <v>20</v>
      </c>
      <c r="J98" s="79" t="s">
        <v>17</v>
      </c>
      <c r="K98" s="119">
        <f t="shared" si="1"/>
        <v>9250</v>
      </c>
      <c r="L98" s="83">
        <v>0</v>
      </c>
      <c r="M98" s="28">
        <f t="shared" si="2"/>
        <v>-165.17857142857144</v>
      </c>
    </row>
    <row r="99" spans="1:13" s="2" customFormat="1" ht="67.5" x14ac:dyDescent="0.25">
      <c r="A99" s="114">
        <v>191</v>
      </c>
      <c r="B99" s="78" t="s">
        <v>59</v>
      </c>
      <c r="C99" s="79" t="s">
        <v>166</v>
      </c>
      <c r="D99" s="115" t="s">
        <v>60</v>
      </c>
      <c r="E99" s="115" t="s">
        <v>206</v>
      </c>
      <c r="F99" s="116">
        <v>180</v>
      </c>
      <c r="G99" s="117">
        <v>102</v>
      </c>
      <c r="H99" s="118"/>
      <c r="I99" s="81" t="s">
        <v>20</v>
      </c>
      <c r="J99" s="79" t="s">
        <v>17</v>
      </c>
      <c r="K99" s="119">
        <f t="shared" si="1"/>
        <v>18360</v>
      </c>
      <c r="L99" s="83">
        <v>0</v>
      </c>
      <c r="M99" s="28">
        <f t="shared" si="2"/>
        <v>-91.071428571428569</v>
      </c>
    </row>
    <row r="100" spans="1:13" s="2" customFormat="1" ht="67.5" x14ac:dyDescent="0.25">
      <c r="A100" s="114">
        <v>192</v>
      </c>
      <c r="B100" s="78" t="s">
        <v>61</v>
      </c>
      <c r="C100" s="79" t="s">
        <v>166</v>
      </c>
      <c r="D100" s="115" t="s">
        <v>62</v>
      </c>
      <c r="E100" s="115" t="s">
        <v>208</v>
      </c>
      <c r="F100" s="116">
        <v>100</v>
      </c>
      <c r="G100" s="117">
        <v>129</v>
      </c>
      <c r="H100" s="118"/>
      <c r="I100" s="81" t="s">
        <v>20</v>
      </c>
      <c r="J100" s="79" t="s">
        <v>17</v>
      </c>
      <c r="K100" s="119">
        <f t="shared" si="1"/>
        <v>12900</v>
      </c>
      <c r="L100" s="83">
        <v>0</v>
      </c>
      <c r="M100" s="28">
        <f t="shared" si="2"/>
        <v>-115.17857142857143</v>
      </c>
    </row>
    <row r="101" spans="1:13" s="2" customFormat="1" ht="67.5" x14ac:dyDescent="0.25">
      <c r="A101" s="114">
        <v>193</v>
      </c>
      <c r="B101" s="78" t="s">
        <v>63</v>
      </c>
      <c r="C101" s="79" t="s">
        <v>166</v>
      </c>
      <c r="D101" s="115" t="s">
        <v>64</v>
      </c>
      <c r="E101" s="115" t="s">
        <v>209</v>
      </c>
      <c r="F101" s="116">
        <v>70</v>
      </c>
      <c r="G101" s="117">
        <v>80</v>
      </c>
      <c r="H101" s="118"/>
      <c r="I101" s="81" t="s">
        <v>20</v>
      </c>
      <c r="J101" s="79" t="s">
        <v>17</v>
      </c>
      <c r="K101" s="119">
        <f t="shared" si="1"/>
        <v>5600</v>
      </c>
      <c r="L101" s="83">
        <v>0</v>
      </c>
      <c r="M101" s="28">
        <f t="shared" si="2"/>
        <v>-71.428571428571431</v>
      </c>
    </row>
    <row r="102" spans="1:13" s="2" customFormat="1" ht="67.5" x14ac:dyDescent="0.25">
      <c r="A102" s="114">
        <v>194</v>
      </c>
      <c r="B102" s="78" t="s">
        <v>63</v>
      </c>
      <c r="C102" s="79" t="s">
        <v>166</v>
      </c>
      <c r="D102" s="115" t="s">
        <v>65</v>
      </c>
      <c r="E102" s="115" t="s">
        <v>209</v>
      </c>
      <c r="F102" s="116">
        <v>150</v>
      </c>
      <c r="G102" s="117">
        <v>155</v>
      </c>
      <c r="H102" s="118"/>
      <c r="I102" s="81" t="s">
        <v>20</v>
      </c>
      <c r="J102" s="79" t="s">
        <v>17</v>
      </c>
      <c r="K102" s="119">
        <f t="shared" si="1"/>
        <v>23250</v>
      </c>
      <c r="L102" s="83">
        <v>0</v>
      </c>
      <c r="M102" s="28">
        <f t="shared" si="2"/>
        <v>-138.39285714285714</v>
      </c>
    </row>
    <row r="103" spans="1:13" s="2" customFormat="1" ht="67.5" x14ac:dyDescent="0.25">
      <c r="A103" s="114">
        <v>195</v>
      </c>
      <c r="B103" s="78" t="s">
        <v>66</v>
      </c>
      <c r="C103" s="79" t="s">
        <v>166</v>
      </c>
      <c r="D103" s="115" t="s">
        <v>68</v>
      </c>
      <c r="E103" s="115" t="s">
        <v>201</v>
      </c>
      <c r="F103" s="116">
        <v>30</v>
      </c>
      <c r="G103" s="117">
        <v>64</v>
      </c>
      <c r="H103" s="118"/>
      <c r="I103" s="81" t="s">
        <v>20</v>
      </c>
      <c r="J103" s="79" t="s">
        <v>17</v>
      </c>
      <c r="K103" s="119">
        <f t="shared" si="1"/>
        <v>1920</v>
      </c>
      <c r="L103" s="83">
        <v>0</v>
      </c>
      <c r="M103" s="28">
        <f t="shared" si="2"/>
        <v>-57.142857142857146</v>
      </c>
    </row>
    <row r="104" spans="1:13" s="2" customFormat="1" ht="67.5" x14ac:dyDescent="0.25">
      <c r="A104" s="114">
        <v>196</v>
      </c>
      <c r="B104" s="78" t="s">
        <v>67</v>
      </c>
      <c r="C104" s="79" t="s">
        <v>166</v>
      </c>
      <c r="D104" s="115" t="s">
        <v>69</v>
      </c>
      <c r="E104" s="115" t="s">
        <v>201</v>
      </c>
      <c r="F104" s="116">
        <v>20</v>
      </c>
      <c r="G104" s="117">
        <v>100</v>
      </c>
      <c r="H104" s="118"/>
      <c r="I104" s="81" t="s">
        <v>20</v>
      </c>
      <c r="J104" s="79" t="s">
        <v>17</v>
      </c>
      <c r="K104" s="119">
        <f t="shared" si="1"/>
        <v>2000</v>
      </c>
      <c r="L104" s="83">
        <v>0</v>
      </c>
      <c r="M104" s="28">
        <f t="shared" si="2"/>
        <v>-89.285714285714278</v>
      </c>
    </row>
    <row r="105" spans="1:13" s="2" customFormat="1" ht="67.5" x14ac:dyDescent="0.25">
      <c r="A105" s="114"/>
      <c r="B105" s="78" t="s">
        <v>219</v>
      </c>
      <c r="C105" s="79" t="s">
        <v>166</v>
      </c>
      <c r="D105" s="115" t="s">
        <v>220</v>
      </c>
      <c r="E105" s="115" t="s">
        <v>221</v>
      </c>
      <c r="F105" s="116">
        <v>30</v>
      </c>
      <c r="G105" s="117">
        <v>250</v>
      </c>
      <c r="H105" s="118"/>
      <c r="I105" s="81" t="s">
        <v>20</v>
      </c>
      <c r="J105" s="79" t="s">
        <v>17</v>
      </c>
      <c r="K105" s="119">
        <f t="shared" si="1"/>
        <v>7500</v>
      </c>
      <c r="L105" s="83"/>
      <c r="M105" s="28">
        <f t="shared" si="2"/>
        <v>-223.21428571428572</v>
      </c>
    </row>
    <row r="106" spans="1:13" s="2" customFormat="1" ht="67.5" x14ac:dyDescent="0.25">
      <c r="A106" s="114">
        <v>197</v>
      </c>
      <c r="B106" s="78" t="s">
        <v>70</v>
      </c>
      <c r="C106" s="79" t="s">
        <v>166</v>
      </c>
      <c r="D106" s="115" t="s">
        <v>71</v>
      </c>
      <c r="E106" s="115" t="s">
        <v>201</v>
      </c>
      <c r="F106" s="116">
        <v>150</v>
      </c>
      <c r="G106" s="117">
        <v>90</v>
      </c>
      <c r="H106" s="118"/>
      <c r="I106" s="81" t="s">
        <v>38</v>
      </c>
      <c r="J106" s="79" t="s">
        <v>17</v>
      </c>
      <c r="K106" s="119">
        <f t="shared" si="1"/>
        <v>13500</v>
      </c>
      <c r="L106" s="83">
        <v>0</v>
      </c>
      <c r="M106" s="28">
        <f t="shared" si="2"/>
        <v>-80.357142857142861</v>
      </c>
    </row>
    <row r="107" spans="1:13" s="2" customFormat="1" ht="67.5" x14ac:dyDescent="0.25">
      <c r="A107" s="114">
        <v>198</v>
      </c>
      <c r="B107" s="78" t="s">
        <v>70</v>
      </c>
      <c r="C107" s="79" t="s">
        <v>166</v>
      </c>
      <c r="D107" s="115" t="s">
        <v>72</v>
      </c>
      <c r="E107" s="115" t="s">
        <v>201</v>
      </c>
      <c r="F107" s="116">
        <v>30</v>
      </c>
      <c r="G107" s="117">
        <v>90</v>
      </c>
      <c r="H107" s="118"/>
      <c r="I107" s="81" t="s">
        <v>38</v>
      </c>
      <c r="J107" s="79" t="s">
        <v>17</v>
      </c>
      <c r="K107" s="119">
        <f t="shared" si="1"/>
        <v>2700</v>
      </c>
      <c r="L107" s="83">
        <v>0</v>
      </c>
      <c r="M107" s="28">
        <f t="shared" si="2"/>
        <v>-80.357142857142861</v>
      </c>
    </row>
    <row r="108" spans="1:13" s="2" customFormat="1" ht="67.5" x14ac:dyDescent="0.25">
      <c r="A108" s="114">
        <v>199</v>
      </c>
      <c r="B108" s="78" t="s">
        <v>73</v>
      </c>
      <c r="C108" s="79" t="s">
        <v>166</v>
      </c>
      <c r="D108" s="115" t="s">
        <v>74</v>
      </c>
      <c r="E108" s="115" t="s">
        <v>201</v>
      </c>
      <c r="F108" s="116">
        <v>150</v>
      </c>
      <c r="G108" s="117">
        <v>875</v>
      </c>
      <c r="H108" s="118"/>
      <c r="I108" s="81" t="s">
        <v>38</v>
      </c>
      <c r="J108" s="79" t="s">
        <v>17</v>
      </c>
      <c r="K108" s="119">
        <f t="shared" si="1"/>
        <v>131250</v>
      </c>
      <c r="L108" s="83">
        <v>0</v>
      </c>
      <c r="M108" s="28">
        <f t="shared" si="2"/>
        <v>-781.25</v>
      </c>
    </row>
    <row r="109" spans="1:13" s="2" customFormat="1" ht="67.5" x14ac:dyDescent="0.25">
      <c r="A109" s="114">
        <v>200</v>
      </c>
      <c r="B109" s="78" t="s">
        <v>75</v>
      </c>
      <c r="C109" s="79" t="s">
        <v>166</v>
      </c>
      <c r="D109" s="115" t="s">
        <v>76</v>
      </c>
      <c r="E109" s="115" t="s">
        <v>201</v>
      </c>
      <c r="F109" s="116">
        <v>5</v>
      </c>
      <c r="G109" s="117">
        <v>13500</v>
      </c>
      <c r="H109" s="118"/>
      <c r="I109" s="81" t="s">
        <v>38</v>
      </c>
      <c r="J109" s="79" t="s">
        <v>17</v>
      </c>
      <c r="K109" s="119">
        <f t="shared" si="1"/>
        <v>67500</v>
      </c>
      <c r="L109" s="83">
        <v>0</v>
      </c>
      <c r="M109" s="28">
        <f t="shared" si="2"/>
        <v>-12053.571428571428</v>
      </c>
    </row>
    <row r="110" spans="1:13" s="2" customFormat="1" ht="67.5" x14ac:dyDescent="0.25">
      <c r="A110" s="114">
        <v>201</v>
      </c>
      <c r="B110" s="78" t="s">
        <v>75</v>
      </c>
      <c r="C110" s="79" t="s">
        <v>166</v>
      </c>
      <c r="D110" s="115" t="s">
        <v>77</v>
      </c>
      <c r="E110" s="115" t="s">
        <v>201</v>
      </c>
      <c r="F110" s="116">
        <v>5</v>
      </c>
      <c r="G110" s="117">
        <v>7500</v>
      </c>
      <c r="H110" s="118"/>
      <c r="I110" s="81" t="s">
        <v>38</v>
      </c>
      <c r="J110" s="79" t="s">
        <v>17</v>
      </c>
      <c r="K110" s="119">
        <f t="shared" si="1"/>
        <v>37500</v>
      </c>
      <c r="L110" s="83">
        <v>0</v>
      </c>
      <c r="M110" s="28">
        <f t="shared" si="2"/>
        <v>-6696.4285714285716</v>
      </c>
    </row>
    <row r="111" spans="1:13" s="2" customFormat="1" ht="67.5" x14ac:dyDescent="0.25">
      <c r="A111" s="114"/>
      <c r="B111" s="78" t="s">
        <v>222</v>
      </c>
      <c r="C111" s="79" t="s">
        <v>166</v>
      </c>
      <c r="D111" s="115" t="s">
        <v>223</v>
      </c>
      <c r="E111" s="115" t="s">
        <v>201</v>
      </c>
      <c r="F111" s="116">
        <v>10</v>
      </c>
      <c r="G111" s="117">
        <v>440</v>
      </c>
      <c r="H111" s="118"/>
      <c r="I111" s="81" t="s">
        <v>38</v>
      </c>
      <c r="J111" s="79" t="s">
        <v>17</v>
      </c>
      <c r="K111" s="119">
        <f t="shared" si="1"/>
        <v>4400</v>
      </c>
      <c r="L111" s="83">
        <v>0</v>
      </c>
      <c r="M111" s="28">
        <f t="shared" si="2"/>
        <v>-392.85714285714289</v>
      </c>
    </row>
    <row r="112" spans="1:13" s="2" customFormat="1" ht="67.5" x14ac:dyDescent="0.25">
      <c r="A112" s="114"/>
      <c r="B112" s="78" t="s">
        <v>224</v>
      </c>
      <c r="C112" s="79" t="s">
        <v>166</v>
      </c>
      <c r="D112" s="115"/>
      <c r="E112" s="115" t="s">
        <v>201</v>
      </c>
      <c r="F112" s="116">
        <v>50</v>
      </c>
      <c r="G112" s="117">
        <v>190</v>
      </c>
      <c r="H112" s="118"/>
      <c r="I112" s="81" t="s">
        <v>38</v>
      </c>
      <c r="J112" s="79" t="s">
        <v>17</v>
      </c>
      <c r="K112" s="119">
        <f t="shared" si="1"/>
        <v>9500</v>
      </c>
      <c r="L112" s="83">
        <v>0</v>
      </c>
      <c r="M112" s="28">
        <f t="shared" si="2"/>
        <v>-169.64285714285714</v>
      </c>
    </row>
    <row r="113" spans="1:13" s="2" customFormat="1" ht="67.5" x14ac:dyDescent="0.25">
      <c r="A113" s="114"/>
      <c r="B113" s="78" t="s">
        <v>225</v>
      </c>
      <c r="C113" s="79" t="s">
        <v>166</v>
      </c>
      <c r="D113" s="115"/>
      <c r="E113" s="115" t="s">
        <v>221</v>
      </c>
      <c r="F113" s="116">
        <v>100</v>
      </c>
      <c r="G113" s="117">
        <v>115</v>
      </c>
      <c r="H113" s="118"/>
      <c r="I113" s="81" t="s">
        <v>38</v>
      </c>
      <c r="J113" s="79" t="s">
        <v>17</v>
      </c>
      <c r="K113" s="119">
        <f t="shared" si="1"/>
        <v>11500</v>
      </c>
      <c r="L113" s="83">
        <v>0</v>
      </c>
      <c r="M113" s="28">
        <f t="shared" si="2"/>
        <v>-102.67857142857143</v>
      </c>
    </row>
    <row r="114" spans="1:13" s="2" customFormat="1" ht="67.5" x14ac:dyDescent="0.25">
      <c r="A114" s="114">
        <v>205</v>
      </c>
      <c r="B114" s="78" t="s">
        <v>78</v>
      </c>
      <c r="C114" s="79" t="s">
        <v>166</v>
      </c>
      <c r="D114" s="115" t="s">
        <v>79</v>
      </c>
      <c r="E114" s="115" t="s">
        <v>201</v>
      </c>
      <c r="F114" s="116">
        <v>10</v>
      </c>
      <c r="G114" s="117">
        <v>60</v>
      </c>
      <c r="H114" s="118"/>
      <c r="I114" s="81" t="s">
        <v>38</v>
      </c>
      <c r="J114" s="79" t="s">
        <v>17</v>
      </c>
      <c r="K114" s="119">
        <f t="shared" si="1"/>
        <v>600</v>
      </c>
      <c r="L114" s="83">
        <v>0</v>
      </c>
      <c r="M114" s="28">
        <f t="shared" si="2"/>
        <v>-53.571428571428569</v>
      </c>
    </row>
    <row r="115" spans="1:13" s="2" customFormat="1" ht="67.5" x14ac:dyDescent="0.25">
      <c r="A115" s="114"/>
      <c r="B115" s="78" t="s">
        <v>226</v>
      </c>
      <c r="C115" s="79" t="s">
        <v>166</v>
      </c>
      <c r="D115" s="115" t="s">
        <v>227</v>
      </c>
      <c r="E115" s="115" t="s">
        <v>221</v>
      </c>
      <c r="F115" s="116">
        <v>10</v>
      </c>
      <c r="G115" s="117">
        <v>185</v>
      </c>
      <c r="H115" s="118"/>
      <c r="I115" s="81" t="s">
        <v>38</v>
      </c>
      <c r="J115" s="79" t="s">
        <v>17</v>
      </c>
      <c r="K115" s="119">
        <f t="shared" si="1"/>
        <v>1850</v>
      </c>
      <c r="L115" s="83"/>
      <c r="M115" s="28">
        <f t="shared" si="2"/>
        <v>-165.17857142857144</v>
      </c>
    </row>
    <row r="116" spans="1:13" s="2" customFormat="1" ht="67.5" x14ac:dyDescent="0.25">
      <c r="A116" s="114"/>
      <c r="B116" s="78" t="s">
        <v>80</v>
      </c>
      <c r="C116" s="79" t="s">
        <v>166</v>
      </c>
      <c r="D116" s="115" t="s">
        <v>228</v>
      </c>
      <c r="E116" s="115" t="s">
        <v>201</v>
      </c>
      <c r="F116" s="116">
        <v>30</v>
      </c>
      <c r="G116" s="117">
        <v>735</v>
      </c>
      <c r="H116" s="118"/>
      <c r="I116" s="81" t="s">
        <v>38</v>
      </c>
      <c r="J116" s="79" t="s">
        <v>17</v>
      </c>
      <c r="K116" s="119">
        <f t="shared" si="1"/>
        <v>22050</v>
      </c>
      <c r="L116" s="83"/>
      <c r="M116" s="28">
        <f t="shared" si="2"/>
        <v>-656.25</v>
      </c>
    </row>
    <row r="117" spans="1:13" s="2" customFormat="1" ht="67.5" x14ac:dyDescent="0.25">
      <c r="A117" s="114"/>
      <c r="B117" s="78" t="s">
        <v>75</v>
      </c>
      <c r="C117" s="79" t="s">
        <v>166</v>
      </c>
      <c r="D117" s="115" t="s">
        <v>229</v>
      </c>
      <c r="E117" s="115" t="s">
        <v>201</v>
      </c>
      <c r="F117" s="116">
        <v>10</v>
      </c>
      <c r="G117" s="117">
        <v>770</v>
      </c>
      <c r="H117" s="118"/>
      <c r="I117" s="81" t="s">
        <v>38</v>
      </c>
      <c r="J117" s="79" t="s">
        <v>17</v>
      </c>
      <c r="K117" s="119">
        <f t="shared" si="1"/>
        <v>7700</v>
      </c>
      <c r="L117" s="83"/>
      <c r="M117" s="28">
        <f t="shared" si="2"/>
        <v>-687.5</v>
      </c>
    </row>
    <row r="118" spans="1:13" s="2" customFormat="1" ht="67.5" x14ac:dyDescent="0.25">
      <c r="A118" s="114"/>
      <c r="B118" s="78" t="s">
        <v>81</v>
      </c>
      <c r="C118" s="79" t="s">
        <v>166</v>
      </c>
      <c r="D118" s="115" t="s">
        <v>230</v>
      </c>
      <c r="E118" s="115" t="s">
        <v>208</v>
      </c>
      <c r="F118" s="116">
        <v>1</v>
      </c>
      <c r="G118" s="117">
        <v>1190</v>
      </c>
      <c r="H118" s="118"/>
      <c r="I118" s="81" t="s">
        <v>38</v>
      </c>
      <c r="J118" s="79" t="s">
        <v>17</v>
      </c>
      <c r="K118" s="119">
        <f t="shared" si="1"/>
        <v>1190</v>
      </c>
      <c r="L118" s="83"/>
      <c r="M118" s="28">
        <f t="shared" si="2"/>
        <v>-1062.5</v>
      </c>
    </row>
    <row r="119" spans="1:13" s="2" customFormat="1" ht="67.5" x14ac:dyDescent="0.25">
      <c r="A119" s="114"/>
      <c r="B119" s="78" t="s">
        <v>231</v>
      </c>
      <c r="C119" s="79" t="s">
        <v>166</v>
      </c>
      <c r="D119" s="115" t="s">
        <v>232</v>
      </c>
      <c r="E119" s="115" t="s">
        <v>201</v>
      </c>
      <c r="F119" s="116">
        <v>5</v>
      </c>
      <c r="G119" s="117">
        <v>180</v>
      </c>
      <c r="H119" s="118"/>
      <c r="I119" s="81" t="s">
        <v>38</v>
      </c>
      <c r="J119" s="79" t="s">
        <v>17</v>
      </c>
      <c r="K119" s="119">
        <f t="shared" si="1"/>
        <v>900</v>
      </c>
      <c r="L119" s="83"/>
      <c r="M119" s="28">
        <f t="shared" si="2"/>
        <v>-160.71428571428572</v>
      </c>
    </row>
    <row r="120" spans="1:13" s="2" customFormat="1" ht="67.5" x14ac:dyDescent="0.25">
      <c r="A120" s="114"/>
      <c r="B120" s="78" t="s">
        <v>233</v>
      </c>
      <c r="C120" s="79" t="s">
        <v>166</v>
      </c>
      <c r="D120" s="115" t="s">
        <v>234</v>
      </c>
      <c r="E120" s="115" t="s">
        <v>201</v>
      </c>
      <c r="F120" s="116">
        <v>5</v>
      </c>
      <c r="G120" s="117">
        <v>2500</v>
      </c>
      <c r="H120" s="118"/>
      <c r="I120" s="81" t="s">
        <v>38</v>
      </c>
      <c r="J120" s="79" t="s">
        <v>17</v>
      </c>
      <c r="K120" s="119">
        <f t="shared" si="1"/>
        <v>12500</v>
      </c>
      <c r="L120" s="83"/>
      <c r="M120" s="28">
        <f t="shared" si="2"/>
        <v>-2232.1428571428569</v>
      </c>
    </row>
    <row r="121" spans="1:13" s="2" customFormat="1" ht="67.5" x14ac:dyDescent="0.25">
      <c r="A121" s="114"/>
      <c r="B121" s="78" t="s">
        <v>235</v>
      </c>
      <c r="C121" s="79" t="s">
        <v>166</v>
      </c>
      <c r="D121" s="115" t="s">
        <v>236</v>
      </c>
      <c r="E121" s="115" t="s">
        <v>201</v>
      </c>
      <c r="F121" s="116">
        <v>5</v>
      </c>
      <c r="G121" s="117">
        <v>330</v>
      </c>
      <c r="H121" s="118"/>
      <c r="I121" s="81" t="s">
        <v>38</v>
      </c>
      <c r="J121" s="79" t="s">
        <v>17</v>
      </c>
      <c r="K121" s="119">
        <f t="shared" si="1"/>
        <v>1650</v>
      </c>
      <c r="L121" s="83"/>
      <c r="M121" s="28">
        <f t="shared" si="2"/>
        <v>-294.64285714285711</v>
      </c>
    </row>
    <row r="122" spans="1:13" s="2" customFormat="1" ht="67.5" x14ac:dyDescent="0.25">
      <c r="A122" s="114"/>
      <c r="B122" s="78" t="s">
        <v>235</v>
      </c>
      <c r="C122" s="79" t="s">
        <v>166</v>
      </c>
      <c r="D122" s="115" t="s">
        <v>237</v>
      </c>
      <c r="E122" s="115" t="s">
        <v>201</v>
      </c>
      <c r="F122" s="116">
        <v>5</v>
      </c>
      <c r="G122" s="117">
        <v>450</v>
      </c>
      <c r="H122" s="118"/>
      <c r="I122" s="81" t="s">
        <v>38</v>
      </c>
      <c r="J122" s="79" t="s">
        <v>17</v>
      </c>
      <c r="K122" s="119">
        <f t="shared" si="1"/>
        <v>2250</v>
      </c>
      <c r="L122" s="83"/>
      <c r="M122" s="28">
        <f t="shared" si="2"/>
        <v>-401.78571428571428</v>
      </c>
    </row>
    <row r="123" spans="1:13" s="2" customFormat="1" ht="67.5" x14ac:dyDescent="0.25">
      <c r="A123" s="114"/>
      <c r="B123" s="78" t="s">
        <v>238</v>
      </c>
      <c r="C123" s="79" t="s">
        <v>166</v>
      </c>
      <c r="D123" s="115" t="s">
        <v>239</v>
      </c>
      <c r="E123" s="115" t="s">
        <v>201</v>
      </c>
      <c r="F123" s="116">
        <v>10</v>
      </c>
      <c r="G123" s="117">
        <v>150</v>
      </c>
      <c r="H123" s="118"/>
      <c r="I123" s="81" t="s">
        <v>38</v>
      </c>
      <c r="J123" s="79" t="s">
        <v>17</v>
      </c>
      <c r="K123" s="119">
        <f t="shared" si="1"/>
        <v>1500</v>
      </c>
      <c r="L123" s="83"/>
      <c r="M123" s="28">
        <f t="shared" si="2"/>
        <v>-133.92857142857144</v>
      </c>
    </row>
    <row r="124" spans="1:13" s="2" customFormat="1" ht="67.5" x14ac:dyDescent="0.25">
      <c r="A124" s="114"/>
      <c r="B124" s="78" t="s">
        <v>238</v>
      </c>
      <c r="C124" s="79" t="s">
        <v>166</v>
      </c>
      <c r="D124" s="115" t="s">
        <v>240</v>
      </c>
      <c r="E124" s="115" t="s">
        <v>201</v>
      </c>
      <c r="F124" s="116">
        <v>5</v>
      </c>
      <c r="G124" s="117">
        <v>175</v>
      </c>
      <c r="H124" s="118"/>
      <c r="I124" s="81" t="s">
        <v>38</v>
      </c>
      <c r="J124" s="79" t="s">
        <v>17</v>
      </c>
      <c r="K124" s="119">
        <f t="shared" si="1"/>
        <v>875</v>
      </c>
      <c r="L124" s="83"/>
      <c r="M124" s="28">
        <f t="shared" si="2"/>
        <v>-156.25</v>
      </c>
    </row>
    <row r="125" spans="1:13" s="2" customFormat="1" ht="67.5" x14ac:dyDescent="0.25">
      <c r="A125" s="114"/>
      <c r="B125" s="78" t="s">
        <v>241</v>
      </c>
      <c r="C125" s="79" t="s">
        <v>166</v>
      </c>
      <c r="D125" s="115" t="s">
        <v>242</v>
      </c>
      <c r="E125" s="115" t="s">
        <v>201</v>
      </c>
      <c r="F125" s="116">
        <v>10</v>
      </c>
      <c r="G125" s="117">
        <v>250</v>
      </c>
      <c r="H125" s="118"/>
      <c r="I125" s="81" t="s">
        <v>38</v>
      </c>
      <c r="J125" s="79" t="s">
        <v>17</v>
      </c>
      <c r="K125" s="119">
        <f t="shared" si="1"/>
        <v>2500</v>
      </c>
      <c r="L125" s="83"/>
      <c r="M125" s="28">
        <f t="shared" si="2"/>
        <v>-223.21428571428572</v>
      </c>
    </row>
    <row r="126" spans="1:13" s="2" customFormat="1" ht="67.5" x14ac:dyDescent="0.25">
      <c r="A126" s="114"/>
      <c r="B126" s="78" t="s">
        <v>241</v>
      </c>
      <c r="C126" s="79" t="s">
        <v>166</v>
      </c>
      <c r="D126" s="115" t="s">
        <v>239</v>
      </c>
      <c r="E126" s="115" t="s">
        <v>201</v>
      </c>
      <c r="F126" s="116">
        <v>10</v>
      </c>
      <c r="G126" s="117">
        <v>195</v>
      </c>
      <c r="H126" s="118"/>
      <c r="I126" s="81" t="s">
        <v>38</v>
      </c>
      <c r="J126" s="79" t="s">
        <v>17</v>
      </c>
      <c r="K126" s="119">
        <f t="shared" si="1"/>
        <v>1950</v>
      </c>
      <c r="L126" s="83"/>
      <c r="M126" s="28">
        <f t="shared" si="2"/>
        <v>-174.10714285714286</v>
      </c>
    </row>
    <row r="127" spans="1:13" s="2" customFormat="1" ht="67.5" x14ac:dyDescent="0.25">
      <c r="A127" s="114"/>
      <c r="B127" s="78" t="s">
        <v>241</v>
      </c>
      <c r="C127" s="79" t="s">
        <v>166</v>
      </c>
      <c r="D127" s="115" t="s">
        <v>243</v>
      </c>
      <c r="E127" s="115" t="s">
        <v>201</v>
      </c>
      <c r="F127" s="116">
        <v>4</v>
      </c>
      <c r="G127" s="117">
        <v>305</v>
      </c>
      <c r="H127" s="118"/>
      <c r="I127" s="81" t="s">
        <v>38</v>
      </c>
      <c r="J127" s="79" t="s">
        <v>17</v>
      </c>
      <c r="K127" s="119">
        <f t="shared" si="1"/>
        <v>1220</v>
      </c>
      <c r="L127" s="83"/>
      <c r="M127" s="28">
        <f t="shared" si="2"/>
        <v>-272.32142857142856</v>
      </c>
    </row>
    <row r="128" spans="1:13" s="2" customFormat="1" ht="67.5" x14ac:dyDescent="0.25">
      <c r="A128" s="114"/>
      <c r="B128" s="78" t="s">
        <v>244</v>
      </c>
      <c r="C128" s="79" t="s">
        <v>166</v>
      </c>
      <c r="D128" s="115" t="s">
        <v>239</v>
      </c>
      <c r="E128" s="115" t="s">
        <v>201</v>
      </c>
      <c r="F128" s="116">
        <v>10</v>
      </c>
      <c r="G128" s="117">
        <v>195</v>
      </c>
      <c r="H128" s="118"/>
      <c r="I128" s="81" t="s">
        <v>38</v>
      </c>
      <c r="J128" s="79" t="s">
        <v>17</v>
      </c>
      <c r="K128" s="119">
        <f t="shared" si="1"/>
        <v>1950</v>
      </c>
      <c r="L128" s="83"/>
      <c r="M128" s="28">
        <f t="shared" si="2"/>
        <v>-174.10714285714286</v>
      </c>
    </row>
    <row r="129" spans="1:13" s="2" customFormat="1" ht="67.5" x14ac:dyDescent="0.25">
      <c r="A129" s="114"/>
      <c r="B129" s="78" t="s">
        <v>245</v>
      </c>
      <c r="C129" s="79" t="s">
        <v>166</v>
      </c>
      <c r="D129" s="115" t="s">
        <v>246</v>
      </c>
      <c r="E129" s="115" t="s">
        <v>201</v>
      </c>
      <c r="F129" s="116">
        <v>10</v>
      </c>
      <c r="G129" s="117">
        <v>19100</v>
      </c>
      <c r="H129" s="118"/>
      <c r="I129" s="81" t="s">
        <v>38</v>
      </c>
      <c r="J129" s="79" t="s">
        <v>17</v>
      </c>
      <c r="K129" s="119">
        <f t="shared" si="1"/>
        <v>191000</v>
      </c>
      <c r="L129" s="83"/>
      <c r="M129" s="28">
        <f t="shared" si="2"/>
        <v>-17053.571428571428</v>
      </c>
    </row>
    <row r="130" spans="1:13" s="2" customFormat="1" ht="67.5" x14ac:dyDescent="0.25">
      <c r="A130" s="114"/>
      <c r="B130" s="78" t="s">
        <v>247</v>
      </c>
      <c r="C130" s="79" t="s">
        <v>166</v>
      </c>
      <c r="D130" s="115" t="s">
        <v>248</v>
      </c>
      <c r="E130" s="115" t="s">
        <v>201</v>
      </c>
      <c r="F130" s="116">
        <v>10</v>
      </c>
      <c r="G130" s="117">
        <v>2925</v>
      </c>
      <c r="H130" s="118"/>
      <c r="I130" s="81" t="s">
        <v>38</v>
      </c>
      <c r="J130" s="79" t="s">
        <v>17</v>
      </c>
      <c r="K130" s="119">
        <f t="shared" si="1"/>
        <v>29250</v>
      </c>
      <c r="L130" s="83"/>
      <c r="M130" s="28">
        <f t="shared" si="2"/>
        <v>-2611.6071428571431</v>
      </c>
    </row>
    <row r="131" spans="1:13" s="2" customFormat="1" ht="67.5" x14ac:dyDescent="0.25">
      <c r="A131" s="114"/>
      <c r="B131" s="78" t="s">
        <v>247</v>
      </c>
      <c r="C131" s="79" t="s">
        <v>166</v>
      </c>
      <c r="D131" s="115" t="s">
        <v>250</v>
      </c>
      <c r="E131" s="115" t="s">
        <v>201</v>
      </c>
      <c r="F131" s="116">
        <v>10</v>
      </c>
      <c r="G131" s="117">
        <v>780</v>
      </c>
      <c r="H131" s="118"/>
      <c r="I131" s="81" t="s">
        <v>38</v>
      </c>
      <c r="J131" s="79" t="s">
        <v>17</v>
      </c>
      <c r="K131" s="119">
        <f t="shared" si="1"/>
        <v>7800</v>
      </c>
      <c r="L131" s="83"/>
      <c r="M131" s="28">
        <f t="shared" si="2"/>
        <v>-696.42857142857144</v>
      </c>
    </row>
    <row r="132" spans="1:13" s="2" customFormat="1" ht="67.5" x14ac:dyDescent="0.25">
      <c r="A132" s="114"/>
      <c r="B132" s="78" t="s">
        <v>247</v>
      </c>
      <c r="C132" s="79" t="s">
        <v>166</v>
      </c>
      <c r="D132" s="115" t="s">
        <v>249</v>
      </c>
      <c r="E132" s="115" t="s">
        <v>201</v>
      </c>
      <c r="F132" s="116">
        <v>20</v>
      </c>
      <c r="G132" s="117">
        <v>1050</v>
      </c>
      <c r="H132" s="118"/>
      <c r="I132" s="81" t="s">
        <v>38</v>
      </c>
      <c r="J132" s="79" t="s">
        <v>17</v>
      </c>
      <c r="K132" s="119">
        <f t="shared" si="1"/>
        <v>21000</v>
      </c>
      <c r="L132" s="83"/>
      <c r="M132" s="28">
        <f t="shared" si="2"/>
        <v>-937.5</v>
      </c>
    </row>
    <row r="133" spans="1:13" s="2" customFormat="1" ht="67.5" x14ac:dyDescent="0.25">
      <c r="A133" s="114"/>
      <c r="B133" s="78" t="s">
        <v>247</v>
      </c>
      <c r="C133" s="79" t="s">
        <v>166</v>
      </c>
      <c r="D133" s="115" t="s">
        <v>251</v>
      </c>
      <c r="E133" s="115" t="s">
        <v>201</v>
      </c>
      <c r="F133" s="116">
        <v>20</v>
      </c>
      <c r="G133" s="117">
        <v>1130</v>
      </c>
      <c r="H133" s="118"/>
      <c r="I133" s="81" t="s">
        <v>38</v>
      </c>
      <c r="J133" s="79" t="s">
        <v>17</v>
      </c>
      <c r="K133" s="119">
        <f t="shared" si="1"/>
        <v>22600</v>
      </c>
      <c r="L133" s="83"/>
      <c r="M133" s="28">
        <f t="shared" si="2"/>
        <v>-1008.9285714285714</v>
      </c>
    </row>
    <row r="134" spans="1:13" s="2" customFormat="1" ht="67.5" x14ac:dyDescent="0.25">
      <c r="A134" s="114"/>
      <c r="B134" s="78" t="s">
        <v>82</v>
      </c>
      <c r="C134" s="79" t="s">
        <v>166</v>
      </c>
      <c r="D134" s="115" t="s">
        <v>252</v>
      </c>
      <c r="E134" s="115" t="s">
        <v>201</v>
      </c>
      <c r="F134" s="116">
        <v>30</v>
      </c>
      <c r="G134" s="117">
        <v>420</v>
      </c>
      <c r="H134" s="118"/>
      <c r="I134" s="81" t="s">
        <v>38</v>
      </c>
      <c r="J134" s="79" t="s">
        <v>17</v>
      </c>
      <c r="K134" s="119">
        <f t="shared" si="1"/>
        <v>12600</v>
      </c>
      <c r="L134" s="83"/>
      <c r="M134" s="28">
        <f t="shared" si="2"/>
        <v>-375</v>
      </c>
    </row>
    <row r="135" spans="1:13" s="2" customFormat="1" ht="67.5" x14ac:dyDescent="0.25">
      <c r="A135" s="114"/>
      <c r="B135" s="78" t="s">
        <v>253</v>
      </c>
      <c r="C135" s="79" t="s">
        <v>166</v>
      </c>
      <c r="D135" s="115" t="s">
        <v>254</v>
      </c>
      <c r="E135" s="115" t="s">
        <v>201</v>
      </c>
      <c r="F135" s="116">
        <v>60</v>
      </c>
      <c r="G135" s="117">
        <v>230</v>
      </c>
      <c r="H135" s="118"/>
      <c r="I135" s="81" t="s">
        <v>38</v>
      </c>
      <c r="J135" s="79" t="s">
        <v>17</v>
      </c>
      <c r="K135" s="119">
        <f t="shared" si="1"/>
        <v>13800</v>
      </c>
      <c r="L135" s="83"/>
      <c r="M135" s="28">
        <f t="shared" si="2"/>
        <v>-205.35714285714286</v>
      </c>
    </row>
    <row r="136" spans="1:13" s="2" customFormat="1" ht="67.5" x14ac:dyDescent="0.25">
      <c r="A136" s="114"/>
      <c r="B136" s="78" t="s">
        <v>83</v>
      </c>
      <c r="C136" s="79" t="s">
        <v>166</v>
      </c>
      <c r="D136" s="115" t="s">
        <v>255</v>
      </c>
      <c r="E136" s="115" t="s">
        <v>201</v>
      </c>
      <c r="F136" s="116">
        <v>50</v>
      </c>
      <c r="G136" s="117">
        <v>150</v>
      </c>
      <c r="H136" s="118"/>
      <c r="I136" s="81" t="s">
        <v>38</v>
      </c>
      <c r="J136" s="79" t="s">
        <v>17</v>
      </c>
      <c r="K136" s="119">
        <f t="shared" si="1"/>
        <v>7500</v>
      </c>
      <c r="L136" s="83"/>
      <c r="M136" s="28">
        <f t="shared" si="2"/>
        <v>-133.92857142857144</v>
      </c>
    </row>
    <row r="137" spans="1:13" s="2" customFormat="1" ht="67.5" x14ac:dyDescent="0.25">
      <c r="A137" s="114"/>
      <c r="B137" s="78" t="s">
        <v>83</v>
      </c>
      <c r="C137" s="79" t="s">
        <v>166</v>
      </c>
      <c r="D137" s="115" t="s">
        <v>256</v>
      </c>
      <c r="E137" s="115" t="s">
        <v>221</v>
      </c>
      <c r="F137" s="116">
        <v>15</v>
      </c>
      <c r="G137" s="117">
        <v>440</v>
      </c>
      <c r="H137" s="118"/>
      <c r="I137" s="81" t="s">
        <v>38</v>
      </c>
      <c r="J137" s="79"/>
      <c r="K137" s="119">
        <f t="shared" si="1"/>
        <v>6600</v>
      </c>
      <c r="L137" s="83"/>
      <c r="M137" s="28">
        <f t="shared" si="2"/>
        <v>-392.85714285714289</v>
      </c>
    </row>
    <row r="138" spans="1:13" s="2" customFormat="1" ht="67.5" x14ac:dyDescent="0.25">
      <c r="A138" s="114"/>
      <c r="B138" s="78" t="s">
        <v>257</v>
      </c>
      <c r="C138" s="79" t="s">
        <v>166</v>
      </c>
      <c r="D138" s="115" t="s">
        <v>258</v>
      </c>
      <c r="E138" s="115" t="s">
        <v>201</v>
      </c>
      <c r="F138" s="116">
        <v>10</v>
      </c>
      <c r="G138" s="117">
        <v>2230</v>
      </c>
      <c r="H138" s="118"/>
      <c r="I138" s="81" t="s">
        <v>20</v>
      </c>
      <c r="J138" s="79"/>
      <c r="K138" s="119">
        <f t="shared" si="1"/>
        <v>22300</v>
      </c>
      <c r="L138" s="83"/>
      <c r="M138" s="28">
        <f t="shared" si="2"/>
        <v>-1991.0714285714287</v>
      </c>
    </row>
    <row r="139" spans="1:13" s="2" customFormat="1" ht="67.5" x14ac:dyDescent="0.25">
      <c r="A139" s="114"/>
      <c r="B139" s="78" t="s">
        <v>259</v>
      </c>
      <c r="C139" s="79" t="s">
        <v>166</v>
      </c>
      <c r="D139" s="115" t="s">
        <v>260</v>
      </c>
      <c r="E139" s="115" t="s">
        <v>201</v>
      </c>
      <c r="F139" s="116">
        <v>2</v>
      </c>
      <c r="G139" s="117">
        <v>8555</v>
      </c>
      <c r="H139" s="118"/>
      <c r="I139" s="81" t="s">
        <v>20</v>
      </c>
      <c r="J139" s="79"/>
      <c r="K139" s="119">
        <f t="shared" si="1"/>
        <v>17110</v>
      </c>
      <c r="L139" s="83"/>
      <c r="M139" s="28">
        <f t="shared" si="2"/>
        <v>-7638.3928571428569</v>
      </c>
    </row>
    <row r="140" spans="1:13" s="2" customFormat="1" ht="67.5" x14ac:dyDescent="0.25">
      <c r="A140" s="114"/>
      <c r="B140" s="78" t="s">
        <v>261</v>
      </c>
      <c r="C140" s="79" t="s">
        <v>166</v>
      </c>
      <c r="D140" s="79" t="s">
        <v>262</v>
      </c>
      <c r="E140" s="115" t="s">
        <v>201</v>
      </c>
      <c r="F140" s="116">
        <v>5</v>
      </c>
      <c r="G140" s="117">
        <v>720</v>
      </c>
      <c r="H140" s="118"/>
      <c r="I140" s="81" t="s">
        <v>20</v>
      </c>
      <c r="J140" s="79"/>
      <c r="K140" s="119">
        <f t="shared" si="1"/>
        <v>3600</v>
      </c>
      <c r="L140" s="83"/>
      <c r="M140" s="28">
        <f t="shared" si="2"/>
        <v>-642.85714285714289</v>
      </c>
    </row>
    <row r="141" spans="1:13" s="2" customFormat="1" ht="67.5" x14ac:dyDescent="0.25">
      <c r="A141" s="114"/>
      <c r="B141" s="78" t="s">
        <v>261</v>
      </c>
      <c r="C141" s="79" t="s">
        <v>166</v>
      </c>
      <c r="D141" s="79" t="s">
        <v>263</v>
      </c>
      <c r="E141" s="115" t="s">
        <v>201</v>
      </c>
      <c r="F141" s="116">
        <v>5</v>
      </c>
      <c r="G141" s="117">
        <v>880</v>
      </c>
      <c r="H141" s="118"/>
      <c r="I141" s="81" t="s">
        <v>20</v>
      </c>
      <c r="J141" s="79"/>
      <c r="K141" s="119">
        <f t="shared" si="1"/>
        <v>4400</v>
      </c>
      <c r="L141" s="83"/>
      <c r="M141" s="28">
        <f t="shared" si="2"/>
        <v>-785.71428571428578</v>
      </c>
    </row>
    <row r="142" spans="1:13" s="2" customFormat="1" ht="67.5" x14ac:dyDescent="0.25">
      <c r="A142" s="114"/>
      <c r="B142" s="78" t="s">
        <v>264</v>
      </c>
      <c r="C142" s="79" t="s">
        <v>166</v>
      </c>
      <c r="D142" s="115" t="s">
        <v>265</v>
      </c>
      <c r="E142" s="115" t="s">
        <v>201</v>
      </c>
      <c r="F142" s="116">
        <v>2</v>
      </c>
      <c r="G142" s="117">
        <v>3965</v>
      </c>
      <c r="H142" s="118"/>
      <c r="I142" s="81" t="s">
        <v>20</v>
      </c>
      <c r="J142" s="79"/>
      <c r="K142" s="119">
        <f t="shared" si="1"/>
        <v>7930</v>
      </c>
      <c r="L142" s="83"/>
      <c r="M142" s="28">
        <f t="shared" si="2"/>
        <v>-3540.1785714285716</v>
      </c>
    </row>
    <row r="143" spans="1:13" s="2" customFormat="1" ht="67.5" x14ac:dyDescent="0.25">
      <c r="A143" s="114"/>
      <c r="B143" s="78" t="s">
        <v>266</v>
      </c>
      <c r="C143" s="79" t="s">
        <v>166</v>
      </c>
      <c r="D143" s="115" t="s">
        <v>267</v>
      </c>
      <c r="E143" s="115" t="s">
        <v>201</v>
      </c>
      <c r="F143" s="116">
        <v>5</v>
      </c>
      <c r="G143" s="117">
        <v>1060</v>
      </c>
      <c r="H143" s="118"/>
      <c r="I143" s="81" t="s">
        <v>20</v>
      </c>
      <c r="J143" s="79"/>
      <c r="K143" s="119">
        <f t="shared" si="1"/>
        <v>5300</v>
      </c>
      <c r="L143" s="83"/>
      <c r="M143" s="28">
        <f t="shared" ref="M143:M168" si="3">(G143/112*12)-G143</f>
        <v>-946.42857142857144</v>
      </c>
    </row>
    <row r="144" spans="1:13" s="2" customFormat="1" ht="67.5" x14ac:dyDescent="0.25">
      <c r="A144" s="114"/>
      <c r="B144" s="78" t="s">
        <v>268</v>
      </c>
      <c r="C144" s="79" t="s">
        <v>166</v>
      </c>
      <c r="D144" s="115" t="s">
        <v>269</v>
      </c>
      <c r="E144" s="115" t="s">
        <v>201</v>
      </c>
      <c r="F144" s="116">
        <v>10</v>
      </c>
      <c r="G144" s="117">
        <v>1500</v>
      </c>
      <c r="H144" s="118"/>
      <c r="I144" s="81" t="s">
        <v>20</v>
      </c>
      <c r="J144" s="79"/>
      <c r="K144" s="119">
        <f t="shared" si="1"/>
        <v>15000</v>
      </c>
      <c r="L144" s="83"/>
      <c r="M144" s="28">
        <f t="shared" si="3"/>
        <v>-1339.2857142857142</v>
      </c>
    </row>
    <row r="145" spans="1:13" s="2" customFormat="1" ht="67.5" x14ac:dyDescent="0.25">
      <c r="A145" s="114"/>
      <c r="B145" s="78" t="s">
        <v>270</v>
      </c>
      <c r="C145" s="79" t="s">
        <v>166</v>
      </c>
      <c r="D145" s="115" t="s">
        <v>271</v>
      </c>
      <c r="E145" s="115" t="s">
        <v>201</v>
      </c>
      <c r="F145" s="116">
        <v>5</v>
      </c>
      <c r="G145" s="117">
        <v>1790</v>
      </c>
      <c r="H145" s="118"/>
      <c r="I145" s="81" t="s">
        <v>20</v>
      </c>
      <c r="J145" s="79"/>
      <c r="K145" s="119">
        <f t="shared" si="1"/>
        <v>8950</v>
      </c>
      <c r="L145" s="83"/>
      <c r="M145" s="28">
        <f t="shared" si="3"/>
        <v>-1598.2142857142858</v>
      </c>
    </row>
    <row r="146" spans="1:13" s="2" customFormat="1" ht="67.5" x14ac:dyDescent="0.25">
      <c r="A146" s="114"/>
      <c r="B146" s="78" t="s">
        <v>272</v>
      </c>
      <c r="C146" s="79" t="s">
        <v>166</v>
      </c>
      <c r="D146" s="115" t="s">
        <v>273</v>
      </c>
      <c r="E146" s="115" t="s">
        <v>201</v>
      </c>
      <c r="F146" s="116">
        <v>2</v>
      </c>
      <c r="G146" s="117">
        <v>7825</v>
      </c>
      <c r="H146" s="118"/>
      <c r="I146" s="81" t="s">
        <v>20</v>
      </c>
      <c r="J146" s="79"/>
      <c r="K146" s="119">
        <f t="shared" si="1"/>
        <v>15650</v>
      </c>
      <c r="L146" s="83"/>
      <c r="M146" s="28">
        <f t="shared" si="3"/>
        <v>-6986.6071428571431</v>
      </c>
    </row>
    <row r="147" spans="1:13" s="2" customFormat="1" ht="67.5" x14ac:dyDescent="0.25">
      <c r="A147" s="114"/>
      <c r="B147" s="78" t="s">
        <v>272</v>
      </c>
      <c r="C147" s="79" t="s">
        <v>166</v>
      </c>
      <c r="D147" s="115" t="s">
        <v>273</v>
      </c>
      <c r="E147" s="115" t="s">
        <v>201</v>
      </c>
      <c r="F147" s="116">
        <v>2</v>
      </c>
      <c r="G147" s="117">
        <v>16900</v>
      </c>
      <c r="H147" s="118"/>
      <c r="I147" s="81" t="s">
        <v>20</v>
      </c>
      <c r="J147" s="79"/>
      <c r="K147" s="119">
        <f t="shared" si="1"/>
        <v>33800</v>
      </c>
      <c r="L147" s="83"/>
      <c r="M147" s="28">
        <f t="shared" si="3"/>
        <v>-15089.285714285714</v>
      </c>
    </row>
    <row r="148" spans="1:13" s="2" customFormat="1" ht="67.5" x14ac:dyDescent="0.25">
      <c r="A148" s="114"/>
      <c r="B148" s="78" t="s">
        <v>274</v>
      </c>
      <c r="C148" s="79" t="s">
        <v>166</v>
      </c>
      <c r="D148" s="115" t="s">
        <v>275</v>
      </c>
      <c r="E148" s="115" t="s">
        <v>201</v>
      </c>
      <c r="F148" s="116">
        <v>3</v>
      </c>
      <c r="G148" s="117">
        <v>800</v>
      </c>
      <c r="H148" s="118"/>
      <c r="I148" s="81" t="s">
        <v>20</v>
      </c>
      <c r="J148" s="79"/>
      <c r="K148" s="119">
        <f t="shared" si="1"/>
        <v>2400</v>
      </c>
      <c r="L148" s="83"/>
      <c r="M148" s="28">
        <f t="shared" si="3"/>
        <v>-714.28571428571422</v>
      </c>
    </row>
    <row r="149" spans="1:13" s="2" customFormat="1" ht="67.5" x14ac:dyDescent="0.25">
      <c r="A149" s="114"/>
      <c r="B149" s="78" t="s">
        <v>276</v>
      </c>
      <c r="C149" s="79" t="s">
        <v>166</v>
      </c>
      <c r="D149" s="115" t="s">
        <v>277</v>
      </c>
      <c r="E149" s="115" t="s">
        <v>201</v>
      </c>
      <c r="F149" s="116">
        <v>12</v>
      </c>
      <c r="G149" s="117">
        <v>860</v>
      </c>
      <c r="H149" s="118"/>
      <c r="I149" s="81" t="s">
        <v>20</v>
      </c>
      <c r="J149" s="79"/>
      <c r="K149" s="119">
        <f t="shared" si="1"/>
        <v>10320</v>
      </c>
      <c r="L149" s="83"/>
      <c r="M149" s="28">
        <f t="shared" si="3"/>
        <v>-767.85714285714289</v>
      </c>
    </row>
    <row r="150" spans="1:13" s="2" customFormat="1" ht="33.75" x14ac:dyDescent="0.25">
      <c r="A150" s="114"/>
      <c r="B150" s="78" t="s">
        <v>278</v>
      </c>
      <c r="C150" s="79" t="s">
        <v>508</v>
      </c>
      <c r="D150" s="115" t="s">
        <v>279</v>
      </c>
      <c r="E150" s="115" t="s">
        <v>203</v>
      </c>
      <c r="F150" s="116">
        <v>90</v>
      </c>
      <c r="G150" s="117">
        <v>550</v>
      </c>
      <c r="H150" s="118"/>
      <c r="I150" s="81" t="s">
        <v>161</v>
      </c>
      <c r="J150" s="79"/>
      <c r="K150" s="119">
        <f t="shared" si="1"/>
        <v>49500</v>
      </c>
      <c r="L150" s="83"/>
      <c r="M150" s="28">
        <f t="shared" si="3"/>
        <v>-491.07142857142856</v>
      </c>
    </row>
    <row r="151" spans="1:13" s="2" customFormat="1" ht="33.75" x14ac:dyDescent="0.25">
      <c r="A151" s="114"/>
      <c r="B151" s="78" t="s">
        <v>84</v>
      </c>
      <c r="C151" s="79" t="s">
        <v>508</v>
      </c>
      <c r="D151" s="115" t="s">
        <v>280</v>
      </c>
      <c r="E151" s="115" t="s">
        <v>201</v>
      </c>
      <c r="F151" s="116">
        <v>30</v>
      </c>
      <c r="G151" s="117">
        <v>205</v>
      </c>
      <c r="H151" s="118"/>
      <c r="I151" s="81" t="s">
        <v>161</v>
      </c>
      <c r="J151" s="79"/>
      <c r="K151" s="119">
        <f t="shared" si="1"/>
        <v>6150</v>
      </c>
      <c r="L151" s="83"/>
      <c r="M151" s="28">
        <f t="shared" si="3"/>
        <v>-183.03571428571428</v>
      </c>
    </row>
    <row r="152" spans="1:13" s="2" customFormat="1" ht="36.75" x14ac:dyDescent="0.25">
      <c r="A152" s="114"/>
      <c r="B152" s="78" t="s">
        <v>281</v>
      </c>
      <c r="C152" s="79" t="s">
        <v>508</v>
      </c>
      <c r="D152" s="115" t="s">
        <v>282</v>
      </c>
      <c r="E152" s="115" t="s">
        <v>202</v>
      </c>
      <c r="F152" s="116">
        <v>500</v>
      </c>
      <c r="G152" s="117">
        <v>180</v>
      </c>
      <c r="H152" s="118"/>
      <c r="I152" s="81" t="s">
        <v>161</v>
      </c>
      <c r="J152" s="79"/>
      <c r="K152" s="119">
        <f t="shared" si="1"/>
        <v>90000</v>
      </c>
      <c r="L152" s="83"/>
      <c r="M152" s="28">
        <f t="shared" si="3"/>
        <v>-160.71428571428572</v>
      </c>
    </row>
    <row r="153" spans="1:13" s="2" customFormat="1" ht="33.75" x14ac:dyDescent="0.25">
      <c r="A153" s="114"/>
      <c r="B153" s="78" t="s">
        <v>283</v>
      </c>
      <c r="C153" s="79" t="s">
        <v>508</v>
      </c>
      <c r="D153" s="115" t="s">
        <v>284</v>
      </c>
      <c r="E153" s="115" t="s">
        <v>202</v>
      </c>
      <c r="F153" s="116">
        <v>50</v>
      </c>
      <c r="G153" s="117">
        <v>75</v>
      </c>
      <c r="H153" s="118"/>
      <c r="I153" s="81" t="s">
        <v>161</v>
      </c>
      <c r="J153" s="79"/>
      <c r="K153" s="119">
        <f t="shared" si="1"/>
        <v>3750</v>
      </c>
      <c r="L153" s="83"/>
      <c r="M153" s="28">
        <f t="shared" si="3"/>
        <v>-66.964285714285722</v>
      </c>
    </row>
    <row r="154" spans="1:13" s="2" customFormat="1" ht="33.75" x14ac:dyDescent="0.25">
      <c r="A154" s="114"/>
      <c r="B154" s="78" t="s">
        <v>85</v>
      </c>
      <c r="C154" s="79" t="s">
        <v>508</v>
      </c>
      <c r="D154" s="115" t="s">
        <v>285</v>
      </c>
      <c r="E154" s="115" t="s">
        <v>202</v>
      </c>
      <c r="F154" s="116">
        <v>50</v>
      </c>
      <c r="G154" s="117">
        <v>30</v>
      </c>
      <c r="H154" s="118"/>
      <c r="I154" s="81" t="s">
        <v>161</v>
      </c>
      <c r="J154" s="79"/>
      <c r="K154" s="119">
        <f t="shared" si="1"/>
        <v>1500</v>
      </c>
      <c r="L154" s="83"/>
      <c r="M154" s="28">
        <f t="shared" si="3"/>
        <v>-26.785714285714285</v>
      </c>
    </row>
    <row r="155" spans="1:13" s="2" customFormat="1" ht="67.5" x14ac:dyDescent="0.25">
      <c r="A155" s="114"/>
      <c r="B155" s="78" t="s">
        <v>86</v>
      </c>
      <c r="C155" s="79" t="s">
        <v>166</v>
      </c>
      <c r="D155" s="115" t="s">
        <v>286</v>
      </c>
      <c r="E155" s="115" t="s">
        <v>207</v>
      </c>
      <c r="F155" s="116">
        <v>32</v>
      </c>
      <c r="G155" s="117">
        <v>2250</v>
      </c>
      <c r="H155" s="118"/>
      <c r="I155" s="81" t="s">
        <v>161</v>
      </c>
      <c r="J155" s="79"/>
      <c r="K155" s="119">
        <f t="shared" si="1"/>
        <v>72000</v>
      </c>
      <c r="L155" s="83"/>
      <c r="M155" s="28"/>
    </row>
    <row r="156" spans="1:13" s="2" customFormat="1" ht="33.75" x14ac:dyDescent="0.25">
      <c r="A156" s="114">
        <v>228</v>
      </c>
      <c r="B156" s="78" t="s">
        <v>87</v>
      </c>
      <c r="C156" s="79" t="s">
        <v>508</v>
      </c>
      <c r="D156" s="115" t="s">
        <v>287</v>
      </c>
      <c r="E156" s="115" t="s">
        <v>202</v>
      </c>
      <c r="F156" s="116">
        <v>1000</v>
      </c>
      <c r="G156" s="117">
        <v>95</v>
      </c>
      <c r="H156" s="118"/>
      <c r="I156" s="81" t="s">
        <v>161</v>
      </c>
      <c r="J156" s="79" t="s">
        <v>17</v>
      </c>
      <c r="K156" s="119">
        <f t="shared" si="1"/>
        <v>95000</v>
      </c>
      <c r="L156" s="83">
        <v>0</v>
      </c>
      <c r="M156" s="28">
        <f t="shared" si="3"/>
        <v>-84.821428571428569</v>
      </c>
    </row>
    <row r="157" spans="1:13" s="2" customFormat="1" ht="33.75" x14ac:dyDescent="0.25">
      <c r="A157" s="114">
        <v>229</v>
      </c>
      <c r="B157" s="78" t="s">
        <v>87</v>
      </c>
      <c r="C157" s="79" t="s">
        <v>508</v>
      </c>
      <c r="D157" s="115" t="s">
        <v>288</v>
      </c>
      <c r="E157" s="115" t="s">
        <v>202</v>
      </c>
      <c r="F157" s="116">
        <v>200</v>
      </c>
      <c r="G157" s="117">
        <v>100</v>
      </c>
      <c r="H157" s="118"/>
      <c r="I157" s="81" t="s">
        <v>161</v>
      </c>
      <c r="J157" s="79" t="s">
        <v>17</v>
      </c>
      <c r="K157" s="119">
        <f t="shared" si="1"/>
        <v>20000</v>
      </c>
      <c r="L157" s="83">
        <v>0</v>
      </c>
      <c r="M157" s="28">
        <f t="shared" si="3"/>
        <v>-89.285714285714278</v>
      </c>
    </row>
    <row r="158" spans="1:13" s="2" customFormat="1" ht="67.5" x14ac:dyDescent="0.25">
      <c r="A158" s="114">
        <v>230</v>
      </c>
      <c r="B158" s="78" t="s">
        <v>88</v>
      </c>
      <c r="C158" s="79" t="s">
        <v>166</v>
      </c>
      <c r="D158" s="115" t="s">
        <v>89</v>
      </c>
      <c r="E158" s="115" t="s">
        <v>201</v>
      </c>
      <c r="F158" s="116">
        <v>35</v>
      </c>
      <c r="G158" s="117">
        <v>210</v>
      </c>
      <c r="H158" s="118"/>
      <c r="I158" s="81" t="s">
        <v>161</v>
      </c>
      <c r="J158" s="79" t="s">
        <v>17</v>
      </c>
      <c r="K158" s="119">
        <f t="shared" si="1"/>
        <v>7350</v>
      </c>
      <c r="L158" s="83">
        <v>0</v>
      </c>
      <c r="M158" s="28"/>
    </row>
    <row r="159" spans="1:13" s="2" customFormat="1" ht="69.75" customHeight="1" x14ac:dyDescent="0.25">
      <c r="A159" s="114">
        <v>231</v>
      </c>
      <c r="B159" s="78" t="s">
        <v>90</v>
      </c>
      <c r="C159" s="79" t="s">
        <v>166</v>
      </c>
      <c r="D159" s="115" t="s">
        <v>91</v>
      </c>
      <c r="E159" s="115" t="s">
        <v>201</v>
      </c>
      <c r="F159" s="116">
        <v>20</v>
      </c>
      <c r="G159" s="117">
        <v>290</v>
      </c>
      <c r="H159" s="118"/>
      <c r="I159" s="81" t="s">
        <v>161</v>
      </c>
      <c r="J159" s="79" t="s">
        <v>17</v>
      </c>
      <c r="K159" s="119">
        <f t="shared" si="1"/>
        <v>5800</v>
      </c>
      <c r="L159" s="83">
        <v>0</v>
      </c>
      <c r="M159" s="28"/>
    </row>
    <row r="160" spans="1:13" s="2" customFormat="1" ht="57" customHeight="1" x14ac:dyDescent="0.25">
      <c r="A160" s="114">
        <v>232</v>
      </c>
      <c r="B160" s="78" t="s">
        <v>90</v>
      </c>
      <c r="C160" s="79" t="s">
        <v>166</v>
      </c>
      <c r="D160" s="115" t="s">
        <v>92</v>
      </c>
      <c r="E160" s="115" t="s">
        <v>201</v>
      </c>
      <c r="F160" s="116">
        <v>30</v>
      </c>
      <c r="G160" s="117">
        <v>520</v>
      </c>
      <c r="H160" s="118"/>
      <c r="I160" s="81" t="s">
        <v>161</v>
      </c>
      <c r="J160" s="79" t="s">
        <v>17</v>
      </c>
      <c r="K160" s="119">
        <f t="shared" si="1"/>
        <v>15600</v>
      </c>
      <c r="L160" s="83">
        <v>0</v>
      </c>
      <c r="M160" s="28"/>
    </row>
    <row r="161" spans="1:13" s="2" customFormat="1" ht="69.75" customHeight="1" x14ac:dyDescent="0.25">
      <c r="A161" s="114">
        <v>233</v>
      </c>
      <c r="B161" s="78" t="s">
        <v>93</v>
      </c>
      <c r="C161" s="79" t="s">
        <v>166</v>
      </c>
      <c r="D161" s="115" t="s">
        <v>94</v>
      </c>
      <c r="E161" s="115" t="s">
        <v>201</v>
      </c>
      <c r="F161" s="116">
        <v>6</v>
      </c>
      <c r="G161" s="117">
        <v>450</v>
      </c>
      <c r="H161" s="118"/>
      <c r="I161" s="81" t="s">
        <v>161</v>
      </c>
      <c r="J161" s="79" t="s">
        <v>17</v>
      </c>
      <c r="K161" s="119">
        <f t="shared" si="1"/>
        <v>2700</v>
      </c>
      <c r="L161" s="83">
        <v>0</v>
      </c>
      <c r="M161" s="28"/>
    </row>
    <row r="162" spans="1:13" s="2" customFormat="1" ht="57.75" customHeight="1" x14ac:dyDescent="0.25">
      <c r="A162" s="114">
        <v>234</v>
      </c>
      <c r="B162" s="78" t="s">
        <v>93</v>
      </c>
      <c r="C162" s="79" t="s">
        <v>166</v>
      </c>
      <c r="D162" s="115" t="s">
        <v>95</v>
      </c>
      <c r="E162" s="115" t="s">
        <v>201</v>
      </c>
      <c r="F162" s="116">
        <v>4</v>
      </c>
      <c r="G162" s="117">
        <v>990</v>
      </c>
      <c r="H162" s="118"/>
      <c r="I162" s="81" t="s">
        <v>161</v>
      </c>
      <c r="J162" s="79" t="s">
        <v>17</v>
      </c>
      <c r="K162" s="119">
        <f t="shared" si="1"/>
        <v>3960</v>
      </c>
      <c r="L162" s="83">
        <v>0</v>
      </c>
      <c r="M162" s="28"/>
    </row>
    <row r="163" spans="1:13" s="2" customFormat="1" ht="35.25" customHeight="1" x14ac:dyDescent="0.25">
      <c r="A163" s="114">
        <v>235</v>
      </c>
      <c r="B163" s="78" t="s">
        <v>96</v>
      </c>
      <c r="C163" s="79" t="s">
        <v>508</v>
      </c>
      <c r="D163" s="115" t="s">
        <v>97</v>
      </c>
      <c r="E163" s="115" t="s">
        <v>211</v>
      </c>
      <c r="F163" s="116">
        <v>30</v>
      </c>
      <c r="G163" s="117">
        <v>400</v>
      </c>
      <c r="H163" s="118"/>
      <c r="I163" s="81" t="s">
        <v>161</v>
      </c>
      <c r="J163" s="79" t="s">
        <v>17</v>
      </c>
      <c r="K163" s="119">
        <f t="shared" si="1"/>
        <v>12000</v>
      </c>
      <c r="L163" s="83">
        <v>0</v>
      </c>
      <c r="M163" s="28">
        <f t="shared" si="3"/>
        <v>-357.14285714285711</v>
      </c>
    </row>
    <row r="164" spans="1:13" s="2" customFormat="1" ht="35.25" customHeight="1" x14ac:dyDescent="0.25">
      <c r="A164" s="114"/>
      <c r="B164" s="207" t="s">
        <v>509</v>
      </c>
      <c r="C164" s="79" t="s">
        <v>508</v>
      </c>
      <c r="D164" s="205" t="s">
        <v>510</v>
      </c>
      <c r="E164" s="115" t="s">
        <v>202</v>
      </c>
      <c r="F164" s="116">
        <v>182</v>
      </c>
      <c r="G164" s="117">
        <v>1930</v>
      </c>
      <c r="H164" s="118"/>
      <c r="I164" s="81" t="s">
        <v>161</v>
      </c>
      <c r="J164" s="79" t="s">
        <v>17</v>
      </c>
      <c r="K164" s="119">
        <f t="shared" si="1"/>
        <v>351260</v>
      </c>
      <c r="L164" s="83"/>
      <c r="M164" s="28">
        <f t="shared" si="3"/>
        <v>-1723.2142857142858</v>
      </c>
    </row>
    <row r="165" spans="1:13" s="2" customFormat="1" ht="35.25" customHeight="1" x14ac:dyDescent="0.25">
      <c r="A165" s="114"/>
      <c r="B165" s="208" t="s">
        <v>509</v>
      </c>
      <c r="C165" s="79" t="s">
        <v>508</v>
      </c>
      <c r="D165" s="206" t="s">
        <v>511</v>
      </c>
      <c r="E165" s="115" t="s">
        <v>202</v>
      </c>
      <c r="F165" s="116">
        <v>299</v>
      </c>
      <c r="G165" s="117">
        <v>1670</v>
      </c>
      <c r="H165" s="118"/>
      <c r="I165" s="81" t="s">
        <v>161</v>
      </c>
      <c r="J165" s="79" t="s">
        <v>17</v>
      </c>
      <c r="K165" s="119">
        <f t="shared" si="1"/>
        <v>499330</v>
      </c>
      <c r="L165" s="83"/>
      <c r="M165" s="28">
        <f t="shared" si="3"/>
        <v>-1491.0714285714284</v>
      </c>
    </row>
    <row r="166" spans="1:13" s="2" customFormat="1" ht="65.25" customHeight="1" x14ac:dyDescent="0.25">
      <c r="A166" s="114">
        <v>236</v>
      </c>
      <c r="B166" s="78" t="s">
        <v>98</v>
      </c>
      <c r="C166" s="79" t="s">
        <v>166</v>
      </c>
      <c r="D166" s="115" t="s">
        <v>99</v>
      </c>
      <c r="E166" s="115" t="s">
        <v>289</v>
      </c>
      <c r="F166" s="116">
        <v>4</v>
      </c>
      <c r="G166" s="117">
        <v>880</v>
      </c>
      <c r="H166" s="118"/>
      <c r="I166" s="81" t="s">
        <v>161</v>
      </c>
      <c r="J166" s="79" t="s">
        <v>17</v>
      </c>
      <c r="K166" s="119">
        <f t="shared" si="1"/>
        <v>3520</v>
      </c>
      <c r="L166" s="83">
        <v>0</v>
      </c>
      <c r="M166" s="28"/>
    </row>
    <row r="167" spans="1:13" s="2" customFormat="1" ht="69" customHeight="1" x14ac:dyDescent="0.25">
      <c r="A167" s="114">
        <v>244</v>
      </c>
      <c r="B167" s="78" t="s">
        <v>100</v>
      </c>
      <c r="C167" s="79" t="s">
        <v>166</v>
      </c>
      <c r="D167" s="115" t="s">
        <v>101</v>
      </c>
      <c r="E167" s="115" t="s">
        <v>201</v>
      </c>
      <c r="F167" s="116">
        <v>5</v>
      </c>
      <c r="G167" s="117">
        <v>300</v>
      </c>
      <c r="H167" s="118"/>
      <c r="I167" s="81" t="s">
        <v>161</v>
      </c>
      <c r="J167" s="79" t="s">
        <v>17</v>
      </c>
      <c r="K167" s="119">
        <f t="shared" si="1"/>
        <v>1500</v>
      </c>
      <c r="L167" s="83">
        <v>0</v>
      </c>
      <c r="M167" s="28"/>
    </row>
    <row r="168" spans="1:13" s="2" customFormat="1" ht="67.5" x14ac:dyDescent="0.25">
      <c r="A168" s="114">
        <v>245</v>
      </c>
      <c r="B168" s="78" t="s">
        <v>102</v>
      </c>
      <c r="C168" s="79" t="s">
        <v>165</v>
      </c>
      <c r="D168" s="115" t="s">
        <v>103</v>
      </c>
      <c r="E168" s="115" t="s">
        <v>212</v>
      </c>
      <c r="F168" s="116">
        <v>1</v>
      </c>
      <c r="G168" s="117">
        <v>400000</v>
      </c>
      <c r="H168" s="118"/>
      <c r="I168" s="115" t="s">
        <v>293</v>
      </c>
      <c r="J168" s="79" t="s">
        <v>17</v>
      </c>
      <c r="K168" s="119">
        <f t="shared" si="1"/>
        <v>400000</v>
      </c>
      <c r="L168" s="83">
        <v>0</v>
      </c>
      <c r="M168" s="28">
        <f t="shared" si="3"/>
        <v>-357142.85714285716</v>
      </c>
    </row>
    <row r="169" spans="1:13" s="2" customFormat="1" ht="67.5" x14ac:dyDescent="0.25">
      <c r="A169" s="114">
        <v>247</v>
      </c>
      <c r="B169" s="78" t="s">
        <v>104</v>
      </c>
      <c r="C169" s="79" t="s">
        <v>166</v>
      </c>
      <c r="D169" s="115" t="s">
        <v>290</v>
      </c>
      <c r="E169" s="115" t="s">
        <v>206</v>
      </c>
      <c r="F169" s="116">
        <v>100</v>
      </c>
      <c r="G169" s="117">
        <v>1570</v>
      </c>
      <c r="H169" s="118"/>
      <c r="I169" s="81" t="s">
        <v>20</v>
      </c>
      <c r="J169" s="79" t="s">
        <v>17</v>
      </c>
      <c r="K169" s="119">
        <f t="shared" si="1"/>
        <v>157000</v>
      </c>
      <c r="L169" s="83">
        <v>0</v>
      </c>
      <c r="M169" s="28"/>
    </row>
    <row r="170" spans="1:13" s="2" customFormat="1" ht="67.5" x14ac:dyDescent="0.25">
      <c r="A170" s="114">
        <v>248</v>
      </c>
      <c r="B170" s="78" t="s">
        <v>105</v>
      </c>
      <c r="C170" s="79" t="s">
        <v>166</v>
      </c>
      <c r="D170" s="115" t="s">
        <v>106</v>
      </c>
      <c r="E170" s="115" t="s">
        <v>206</v>
      </c>
      <c r="F170" s="116">
        <v>3</v>
      </c>
      <c r="G170" s="117">
        <v>1345</v>
      </c>
      <c r="H170" s="118"/>
      <c r="I170" s="81" t="s">
        <v>20</v>
      </c>
      <c r="J170" s="79" t="s">
        <v>17</v>
      </c>
      <c r="K170" s="119">
        <f t="shared" si="1"/>
        <v>4035</v>
      </c>
      <c r="L170" s="83">
        <v>0</v>
      </c>
      <c r="M170" s="28"/>
    </row>
    <row r="171" spans="1:13" s="2" customFormat="1" ht="67.5" x14ac:dyDescent="0.25">
      <c r="A171" s="114"/>
      <c r="B171" s="78" t="s">
        <v>291</v>
      </c>
      <c r="C171" s="79" t="s">
        <v>166</v>
      </c>
      <c r="D171" s="115" t="s">
        <v>292</v>
      </c>
      <c r="E171" s="115" t="s">
        <v>201</v>
      </c>
      <c r="F171" s="116">
        <v>2</v>
      </c>
      <c r="G171" s="117">
        <v>2240</v>
      </c>
      <c r="H171" s="118"/>
      <c r="I171" s="81" t="s">
        <v>20</v>
      </c>
      <c r="J171" s="79" t="s">
        <v>17</v>
      </c>
      <c r="K171" s="119">
        <f t="shared" si="1"/>
        <v>4480</v>
      </c>
      <c r="L171" s="83"/>
      <c r="M171" s="28"/>
    </row>
    <row r="172" spans="1:13" s="2" customFormat="1" ht="67.5" x14ac:dyDescent="0.25">
      <c r="A172" s="114"/>
      <c r="B172" s="78" t="s">
        <v>291</v>
      </c>
      <c r="C172" s="79" t="s">
        <v>166</v>
      </c>
      <c r="D172" s="115" t="s">
        <v>294</v>
      </c>
      <c r="E172" s="115" t="s">
        <v>201</v>
      </c>
      <c r="F172" s="116">
        <v>3</v>
      </c>
      <c r="G172" s="117">
        <v>1455</v>
      </c>
      <c r="H172" s="118"/>
      <c r="I172" s="81" t="s">
        <v>20</v>
      </c>
      <c r="J172" s="79" t="s">
        <v>17</v>
      </c>
      <c r="K172" s="119">
        <f t="shared" si="1"/>
        <v>4365</v>
      </c>
      <c r="L172" s="83"/>
      <c r="M172" s="28"/>
    </row>
    <row r="173" spans="1:13" s="2" customFormat="1" ht="67.5" x14ac:dyDescent="0.25">
      <c r="A173" s="114">
        <v>249</v>
      </c>
      <c r="B173" s="78" t="s">
        <v>107</v>
      </c>
      <c r="C173" s="79" t="s">
        <v>166</v>
      </c>
      <c r="D173" s="115" t="s">
        <v>108</v>
      </c>
      <c r="E173" s="115" t="s">
        <v>201</v>
      </c>
      <c r="F173" s="116">
        <v>10</v>
      </c>
      <c r="G173" s="117">
        <v>450</v>
      </c>
      <c r="H173" s="118"/>
      <c r="I173" s="81" t="s">
        <v>20</v>
      </c>
      <c r="J173" s="79" t="s">
        <v>17</v>
      </c>
      <c r="K173" s="119">
        <f t="shared" si="1"/>
        <v>4500</v>
      </c>
      <c r="L173" s="83">
        <v>0</v>
      </c>
      <c r="M173" s="28"/>
    </row>
    <row r="174" spans="1:13" s="2" customFormat="1" ht="67.5" x14ac:dyDescent="0.25">
      <c r="A174" s="114">
        <v>250</v>
      </c>
      <c r="B174" s="78" t="s">
        <v>109</v>
      </c>
      <c r="C174" s="79" t="s">
        <v>166</v>
      </c>
      <c r="D174" s="115" t="s">
        <v>110</v>
      </c>
      <c r="E174" s="115" t="s">
        <v>213</v>
      </c>
      <c r="F174" s="116">
        <v>10</v>
      </c>
      <c r="G174" s="117">
        <v>670</v>
      </c>
      <c r="H174" s="118"/>
      <c r="I174" s="81" t="s">
        <v>20</v>
      </c>
      <c r="J174" s="79" t="s">
        <v>17</v>
      </c>
      <c r="K174" s="119">
        <f t="shared" si="1"/>
        <v>6700</v>
      </c>
      <c r="L174" s="83">
        <v>0</v>
      </c>
      <c r="M174" s="28"/>
    </row>
    <row r="175" spans="1:13" s="2" customFormat="1" ht="67.5" x14ac:dyDescent="0.25">
      <c r="A175" s="114">
        <v>251</v>
      </c>
      <c r="B175" s="78" t="s">
        <v>111</v>
      </c>
      <c r="C175" s="79" t="s">
        <v>166</v>
      </c>
      <c r="D175" s="115" t="s">
        <v>112</v>
      </c>
      <c r="E175" s="115" t="s">
        <v>213</v>
      </c>
      <c r="F175" s="116">
        <v>5</v>
      </c>
      <c r="G175" s="117">
        <v>670</v>
      </c>
      <c r="H175" s="118"/>
      <c r="I175" s="81" t="s">
        <v>20</v>
      </c>
      <c r="J175" s="79" t="s">
        <v>17</v>
      </c>
      <c r="K175" s="119">
        <f t="shared" si="1"/>
        <v>3350</v>
      </c>
      <c r="L175" s="83">
        <v>0</v>
      </c>
      <c r="M175" s="28"/>
    </row>
    <row r="176" spans="1:13" s="2" customFormat="1" ht="67.5" x14ac:dyDescent="0.25">
      <c r="A176" s="114">
        <v>252</v>
      </c>
      <c r="B176" s="78" t="s">
        <v>113</v>
      </c>
      <c r="C176" s="79" t="s">
        <v>166</v>
      </c>
      <c r="D176" s="115" t="s">
        <v>114</v>
      </c>
      <c r="E176" s="115" t="s">
        <v>213</v>
      </c>
      <c r="F176" s="116">
        <v>12</v>
      </c>
      <c r="G176" s="117">
        <v>730</v>
      </c>
      <c r="H176" s="118"/>
      <c r="I176" s="81" t="s">
        <v>20</v>
      </c>
      <c r="J176" s="79" t="s">
        <v>17</v>
      </c>
      <c r="K176" s="119">
        <f t="shared" si="1"/>
        <v>8760</v>
      </c>
      <c r="L176" s="83">
        <v>0</v>
      </c>
      <c r="M176" s="28"/>
    </row>
    <row r="177" spans="1:13" s="2" customFormat="1" ht="67.5" x14ac:dyDescent="0.25">
      <c r="A177" s="114">
        <v>254</v>
      </c>
      <c r="B177" s="139" t="s">
        <v>115</v>
      </c>
      <c r="C177" s="79" t="s">
        <v>166</v>
      </c>
      <c r="D177" s="115" t="s">
        <v>295</v>
      </c>
      <c r="E177" s="115" t="s">
        <v>213</v>
      </c>
      <c r="F177" s="116">
        <v>10</v>
      </c>
      <c r="G177" s="117">
        <v>335</v>
      </c>
      <c r="H177" s="118"/>
      <c r="I177" s="81" t="s">
        <v>20</v>
      </c>
      <c r="J177" s="79" t="s">
        <v>17</v>
      </c>
      <c r="K177" s="119">
        <f t="shared" si="1"/>
        <v>3350</v>
      </c>
      <c r="L177" s="83">
        <v>0</v>
      </c>
      <c r="M177" s="28"/>
    </row>
    <row r="178" spans="1:13" s="2" customFormat="1" ht="67.5" x14ac:dyDescent="0.25">
      <c r="A178" s="114">
        <v>255</v>
      </c>
      <c r="B178" s="78" t="s">
        <v>116</v>
      </c>
      <c r="C178" s="79" t="s">
        <v>166</v>
      </c>
      <c r="D178" s="115" t="s">
        <v>117</v>
      </c>
      <c r="E178" s="115" t="s">
        <v>201</v>
      </c>
      <c r="F178" s="116">
        <v>166</v>
      </c>
      <c r="G178" s="117">
        <v>90</v>
      </c>
      <c r="H178" s="118"/>
      <c r="I178" s="81" t="s">
        <v>20</v>
      </c>
      <c r="J178" s="79" t="s">
        <v>17</v>
      </c>
      <c r="K178" s="119">
        <f t="shared" si="1"/>
        <v>14940</v>
      </c>
      <c r="L178" s="83">
        <v>0</v>
      </c>
      <c r="M178" s="28"/>
    </row>
    <row r="179" spans="1:13" s="2" customFormat="1" ht="67.5" x14ac:dyDescent="0.25">
      <c r="A179" s="114">
        <v>260</v>
      </c>
      <c r="B179" s="78" t="s">
        <v>118</v>
      </c>
      <c r="C179" s="79" t="s">
        <v>166</v>
      </c>
      <c r="D179" s="115" t="s">
        <v>119</v>
      </c>
      <c r="E179" s="115" t="s">
        <v>201</v>
      </c>
      <c r="F179" s="116">
        <v>400</v>
      </c>
      <c r="G179" s="117">
        <v>22</v>
      </c>
      <c r="H179" s="118"/>
      <c r="I179" s="81" t="s">
        <v>20</v>
      </c>
      <c r="J179" s="79" t="s">
        <v>17</v>
      </c>
      <c r="K179" s="119">
        <f t="shared" si="1"/>
        <v>8800</v>
      </c>
      <c r="L179" s="83">
        <v>0</v>
      </c>
      <c r="M179" s="28"/>
    </row>
    <row r="180" spans="1:13" s="2" customFormat="1" ht="67.5" x14ac:dyDescent="0.25">
      <c r="A180" s="114">
        <v>261</v>
      </c>
      <c r="B180" s="78" t="s">
        <v>120</v>
      </c>
      <c r="C180" s="79" t="s">
        <v>166</v>
      </c>
      <c r="D180" s="115" t="s">
        <v>296</v>
      </c>
      <c r="E180" s="115" t="s">
        <v>201</v>
      </c>
      <c r="F180" s="116">
        <v>5</v>
      </c>
      <c r="G180" s="117">
        <v>395</v>
      </c>
      <c r="H180" s="118"/>
      <c r="I180" s="81" t="s">
        <v>20</v>
      </c>
      <c r="J180" s="79" t="s">
        <v>17</v>
      </c>
      <c r="K180" s="119">
        <f t="shared" si="1"/>
        <v>1975</v>
      </c>
      <c r="L180" s="83">
        <v>0</v>
      </c>
      <c r="M180" s="28"/>
    </row>
    <row r="181" spans="1:13" s="2" customFormat="1" ht="67.5" x14ac:dyDescent="0.25">
      <c r="A181" s="114">
        <v>263</v>
      </c>
      <c r="B181" s="78" t="s">
        <v>121</v>
      </c>
      <c r="C181" s="79" t="s">
        <v>166</v>
      </c>
      <c r="D181" s="115" t="s">
        <v>122</v>
      </c>
      <c r="E181" s="115" t="s">
        <v>201</v>
      </c>
      <c r="F181" s="116">
        <v>20</v>
      </c>
      <c r="G181" s="117">
        <v>730</v>
      </c>
      <c r="H181" s="118"/>
      <c r="I181" s="81" t="s">
        <v>20</v>
      </c>
      <c r="J181" s="79" t="s">
        <v>17</v>
      </c>
      <c r="K181" s="119">
        <f t="shared" si="1"/>
        <v>14600</v>
      </c>
      <c r="L181" s="83">
        <v>0</v>
      </c>
      <c r="M181" s="28"/>
    </row>
    <row r="182" spans="1:13" s="2" customFormat="1" ht="67.5" x14ac:dyDescent="0.25">
      <c r="A182" s="114">
        <v>264</v>
      </c>
      <c r="B182" s="78" t="s">
        <v>297</v>
      </c>
      <c r="C182" s="79" t="s">
        <v>166</v>
      </c>
      <c r="D182" s="115" t="s">
        <v>298</v>
      </c>
      <c r="E182" s="115" t="s">
        <v>201</v>
      </c>
      <c r="F182" s="116">
        <v>10</v>
      </c>
      <c r="G182" s="117">
        <v>280</v>
      </c>
      <c r="H182" s="118"/>
      <c r="I182" s="81" t="s">
        <v>20</v>
      </c>
      <c r="J182" s="79" t="s">
        <v>17</v>
      </c>
      <c r="K182" s="119">
        <f t="shared" si="1"/>
        <v>2800</v>
      </c>
      <c r="L182" s="83">
        <v>0</v>
      </c>
      <c r="M182" s="28"/>
    </row>
    <row r="183" spans="1:13" s="2" customFormat="1" ht="90.75" x14ac:dyDescent="0.25">
      <c r="A183" s="114">
        <v>265</v>
      </c>
      <c r="B183" s="78" t="s">
        <v>123</v>
      </c>
      <c r="C183" s="79" t="s">
        <v>166</v>
      </c>
      <c r="D183" s="115" t="s">
        <v>124</v>
      </c>
      <c r="E183" s="115" t="s">
        <v>201</v>
      </c>
      <c r="F183" s="116">
        <v>100</v>
      </c>
      <c r="G183" s="117">
        <v>115</v>
      </c>
      <c r="H183" s="118"/>
      <c r="I183" s="81" t="s">
        <v>20</v>
      </c>
      <c r="J183" s="79" t="s">
        <v>17</v>
      </c>
      <c r="K183" s="119">
        <f t="shared" si="1"/>
        <v>11500</v>
      </c>
      <c r="L183" s="83">
        <v>0</v>
      </c>
      <c r="M183" s="28"/>
    </row>
    <row r="184" spans="1:13" s="2" customFormat="1" ht="67.5" x14ac:dyDescent="0.25">
      <c r="A184" s="114">
        <v>267</v>
      </c>
      <c r="B184" s="78" t="s">
        <v>126</v>
      </c>
      <c r="C184" s="79" t="s">
        <v>166</v>
      </c>
      <c r="D184" s="115" t="s">
        <v>127</v>
      </c>
      <c r="E184" s="115" t="s">
        <v>201</v>
      </c>
      <c r="F184" s="116">
        <v>20</v>
      </c>
      <c r="G184" s="117">
        <v>35</v>
      </c>
      <c r="H184" s="118"/>
      <c r="I184" s="81" t="s">
        <v>20</v>
      </c>
      <c r="J184" s="79" t="s">
        <v>17</v>
      </c>
      <c r="K184" s="119">
        <f t="shared" si="1"/>
        <v>700</v>
      </c>
      <c r="L184" s="83">
        <v>0</v>
      </c>
      <c r="M184" s="28"/>
    </row>
    <row r="185" spans="1:13" s="2" customFormat="1" ht="67.5" x14ac:dyDescent="0.25">
      <c r="A185" s="114">
        <v>268</v>
      </c>
      <c r="B185" s="78" t="s">
        <v>126</v>
      </c>
      <c r="C185" s="79" t="s">
        <v>166</v>
      </c>
      <c r="D185" s="115" t="s">
        <v>128</v>
      </c>
      <c r="E185" s="115" t="s">
        <v>201</v>
      </c>
      <c r="F185" s="116">
        <v>50</v>
      </c>
      <c r="G185" s="117">
        <v>135</v>
      </c>
      <c r="H185" s="118"/>
      <c r="I185" s="81" t="s">
        <v>20</v>
      </c>
      <c r="J185" s="79" t="s">
        <v>17</v>
      </c>
      <c r="K185" s="119">
        <f t="shared" si="1"/>
        <v>6750</v>
      </c>
      <c r="L185" s="83">
        <v>0</v>
      </c>
      <c r="M185" s="28"/>
    </row>
    <row r="186" spans="1:13" s="2" customFormat="1" ht="67.5" x14ac:dyDescent="0.25">
      <c r="A186" s="114">
        <v>269</v>
      </c>
      <c r="B186" s="78" t="s">
        <v>129</v>
      </c>
      <c r="C186" s="79" t="s">
        <v>166</v>
      </c>
      <c r="D186" s="115" t="s">
        <v>130</v>
      </c>
      <c r="E186" s="115" t="s">
        <v>201</v>
      </c>
      <c r="F186" s="116">
        <v>10</v>
      </c>
      <c r="G186" s="117">
        <v>225</v>
      </c>
      <c r="H186" s="118"/>
      <c r="I186" s="81" t="s">
        <v>20</v>
      </c>
      <c r="J186" s="79" t="s">
        <v>17</v>
      </c>
      <c r="K186" s="119">
        <f t="shared" si="1"/>
        <v>2250</v>
      </c>
      <c r="L186" s="83">
        <v>0</v>
      </c>
      <c r="M186" s="28"/>
    </row>
    <row r="187" spans="1:13" s="2" customFormat="1" ht="67.5" x14ac:dyDescent="0.25">
      <c r="A187" s="114">
        <v>271</v>
      </c>
      <c r="B187" s="78" t="s">
        <v>131</v>
      </c>
      <c r="C187" s="79" t="s">
        <v>166</v>
      </c>
      <c r="D187" s="115" t="s">
        <v>132</v>
      </c>
      <c r="E187" s="115" t="s">
        <v>201</v>
      </c>
      <c r="F187" s="116">
        <v>120</v>
      </c>
      <c r="G187" s="117">
        <v>23</v>
      </c>
      <c r="H187" s="118"/>
      <c r="I187" s="81" t="s">
        <v>20</v>
      </c>
      <c r="J187" s="79" t="s">
        <v>17</v>
      </c>
      <c r="K187" s="119">
        <f t="shared" si="1"/>
        <v>2760</v>
      </c>
      <c r="L187" s="83">
        <v>0</v>
      </c>
      <c r="M187" s="28"/>
    </row>
    <row r="188" spans="1:13" s="2" customFormat="1" ht="67.5" x14ac:dyDescent="0.25">
      <c r="A188" s="114">
        <v>273</v>
      </c>
      <c r="B188" s="78" t="s">
        <v>133</v>
      </c>
      <c r="C188" s="79" t="s">
        <v>166</v>
      </c>
      <c r="D188" s="115" t="s">
        <v>135</v>
      </c>
      <c r="E188" s="115" t="s">
        <v>201</v>
      </c>
      <c r="F188" s="116">
        <v>7</v>
      </c>
      <c r="G188" s="117">
        <v>1230</v>
      </c>
      <c r="H188" s="118"/>
      <c r="I188" s="81" t="s">
        <v>20</v>
      </c>
      <c r="J188" s="79" t="s">
        <v>17</v>
      </c>
      <c r="K188" s="119">
        <f t="shared" si="1"/>
        <v>8610</v>
      </c>
      <c r="L188" s="83">
        <v>0</v>
      </c>
      <c r="M188" s="28"/>
    </row>
    <row r="189" spans="1:13" s="2" customFormat="1" ht="67.5" x14ac:dyDescent="0.25">
      <c r="A189" s="114">
        <v>274</v>
      </c>
      <c r="B189" s="78" t="s">
        <v>133</v>
      </c>
      <c r="C189" s="79" t="s">
        <v>166</v>
      </c>
      <c r="D189" s="115" t="s">
        <v>134</v>
      </c>
      <c r="E189" s="115" t="s">
        <v>201</v>
      </c>
      <c r="F189" s="116">
        <v>8</v>
      </c>
      <c r="G189" s="117">
        <v>1230</v>
      </c>
      <c r="H189" s="118"/>
      <c r="I189" s="81" t="s">
        <v>20</v>
      </c>
      <c r="J189" s="79" t="s">
        <v>17</v>
      </c>
      <c r="K189" s="119">
        <f t="shared" si="1"/>
        <v>9840</v>
      </c>
      <c r="L189" s="83">
        <v>0</v>
      </c>
      <c r="M189" s="28"/>
    </row>
    <row r="190" spans="1:13" s="2" customFormat="1" ht="67.5" x14ac:dyDescent="0.25">
      <c r="A190" s="114">
        <v>275</v>
      </c>
      <c r="B190" s="78" t="s">
        <v>136</v>
      </c>
      <c r="C190" s="79" t="s">
        <v>166</v>
      </c>
      <c r="D190" s="115" t="s">
        <v>299</v>
      </c>
      <c r="E190" s="115" t="s">
        <v>201</v>
      </c>
      <c r="F190" s="116">
        <v>4</v>
      </c>
      <c r="G190" s="117">
        <v>170</v>
      </c>
      <c r="H190" s="118"/>
      <c r="I190" s="81" t="s">
        <v>20</v>
      </c>
      <c r="J190" s="79" t="s">
        <v>17</v>
      </c>
      <c r="K190" s="119">
        <f t="shared" si="1"/>
        <v>680</v>
      </c>
      <c r="L190" s="83">
        <v>0</v>
      </c>
      <c r="M190" s="28"/>
    </row>
    <row r="191" spans="1:13" s="2" customFormat="1" ht="67.5" x14ac:dyDescent="0.25">
      <c r="A191" s="114">
        <v>277</v>
      </c>
      <c r="B191" s="78" t="s">
        <v>137</v>
      </c>
      <c r="C191" s="79" t="s">
        <v>166</v>
      </c>
      <c r="D191" s="115" t="s">
        <v>138</v>
      </c>
      <c r="E191" s="115" t="s">
        <v>201</v>
      </c>
      <c r="F191" s="116">
        <v>100</v>
      </c>
      <c r="G191" s="117">
        <v>112</v>
      </c>
      <c r="H191" s="118"/>
      <c r="I191" s="81" t="s">
        <v>20</v>
      </c>
      <c r="J191" s="79" t="s">
        <v>17</v>
      </c>
      <c r="K191" s="119">
        <f t="shared" si="1"/>
        <v>11200</v>
      </c>
      <c r="L191" s="83">
        <v>0</v>
      </c>
      <c r="M191" s="28"/>
    </row>
    <row r="192" spans="1:13" s="2" customFormat="1" ht="67.5" x14ac:dyDescent="0.25">
      <c r="A192" s="114">
        <v>278</v>
      </c>
      <c r="B192" s="78" t="s">
        <v>139</v>
      </c>
      <c r="C192" s="79" t="s">
        <v>166</v>
      </c>
      <c r="D192" s="115" t="s">
        <v>141</v>
      </c>
      <c r="E192" s="115" t="s">
        <v>201</v>
      </c>
      <c r="F192" s="116">
        <v>30</v>
      </c>
      <c r="G192" s="117">
        <v>560</v>
      </c>
      <c r="H192" s="118"/>
      <c r="I192" s="81" t="s">
        <v>20</v>
      </c>
      <c r="J192" s="79" t="s">
        <v>17</v>
      </c>
      <c r="K192" s="119">
        <f t="shared" si="1"/>
        <v>16800</v>
      </c>
      <c r="L192" s="83">
        <v>0</v>
      </c>
      <c r="M192" s="28"/>
    </row>
    <row r="193" spans="1:13" s="2" customFormat="1" ht="67.5" x14ac:dyDescent="0.25">
      <c r="A193" s="114">
        <v>280</v>
      </c>
      <c r="B193" s="78" t="s">
        <v>140</v>
      </c>
      <c r="C193" s="79" t="s">
        <v>166</v>
      </c>
      <c r="D193" s="115" t="s">
        <v>141</v>
      </c>
      <c r="E193" s="115" t="s">
        <v>201</v>
      </c>
      <c r="F193" s="116">
        <v>30</v>
      </c>
      <c r="G193" s="117">
        <v>225</v>
      </c>
      <c r="H193" s="118"/>
      <c r="I193" s="81" t="s">
        <v>20</v>
      </c>
      <c r="J193" s="79" t="s">
        <v>17</v>
      </c>
      <c r="K193" s="119">
        <f t="shared" si="1"/>
        <v>6750</v>
      </c>
      <c r="L193" s="83">
        <v>0</v>
      </c>
      <c r="M193" s="28"/>
    </row>
    <row r="194" spans="1:13" s="2" customFormat="1" ht="67.5" x14ac:dyDescent="0.25">
      <c r="A194" s="114">
        <v>281</v>
      </c>
      <c r="B194" s="78" t="s">
        <v>300</v>
      </c>
      <c r="C194" s="79" t="s">
        <v>166</v>
      </c>
      <c r="D194" s="115" t="s">
        <v>301</v>
      </c>
      <c r="E194" s="115" t="s">
        <v>201</v>
      </c>
      <c r="F194" s="116">
        <v>5</v>
      </c>
      <c r="G194" s="117">
        <v>630</v>
      </c>
      <c r="H194" s="118"/>
      <c r="I194" s="81" t="s">
        <v>20</v>
      </c>
      <c r="J194" s="79" t="s">
        <v>17</v>
      </c>
      <c r="K194" s="119">
        <f t="shared" si="1"/>
        <v>3150</v>
      </c>
      <c r="L194" s="83">
        <v>0</v>
      </c>
      <c r="M194" s="28"/>
    </row>
    <row r="195" spans="1:13" s="2" customFormat="1" ht="67.5" x14ac:dyDescent="0.25">
      <c r="A195" s="114">
        <v>282</v>
      </c>
      <c r="B195" s="78" t="s">
        <v>302</v>
      </c>
      <c r="C195" s="79" t="s">
        <v>166</v>
      </c>
      <c r="D195" s="115" t="s">
        <v>303</v>
      </c>
      <c r="E195" s="115" t="s">
        <v>201</v>
      </c>
      <c r="F195" s="116">
        <v>2</v>
      </c>
      <c r="G195" s="117">
        <v>3500</v>
      </c>
      <c r="H195" s="118"/>
      <c r="I195" s="81" t="s">
        <v>20</v>
      </c>
      <c r="J195" s="79" t="s">
        <v>17</v>
      </c>
      <c r="K195" s="119">
        <f t="shared" si="1"/>
        <v>7000</v>
      </c>
      <c r="L195" s="83">
        <v>0</v>
      </c>
      <c r="M195" s="28"/>
    </row>
    <row r="196" spans="1:13" s="2" customFormat="1" ht="67.5" x14ac:dyDescent="0.25">
      <c r="A196" s="114">
        <v>283</v>
      </c>
      <c r="B196" s="78" t="s">
        <v>142</v>
      </c>
      <c r="C196" s="79" t="s">
        <v>166</v>
      </c>
      <c r="D196" s="115" t="s">
        <v>143</v>
      </c>
      <c r="E196" s="115" t="s">
        <v>213</v>
      </c>
      <c r="F196" s="116">
        <v>5</v>
      </c>
      <c r="G196" s="117">
        <v>630</v>
      </c>
      <c r="H196" s="118"/>
      <c r="I196" s="81" t="s">
        <v>20</v>
      </c>
      <c r="J196" s="79" t="s">
        <v>17</v>
      </c>
      <c r="K196" s="119">
        <f t="shared" si="1"/>
        <v>3150</v>
      </c>
      <c r="L196" s="83">
        <v>0</v>
      </c>
      <c r="M196" s="28"/>
    </row>
    <row r="197" spans="1:13" s="2" customFormat="1" ht="67.5" x14ac:dyDescent="0.25">
      <c r="A197" s="114">
        <v>285</v>
      </c>
      <c r="B197" s="78" t="s">
        <v>304</v>
      </c>
      <c r="C197" s="79" t="s">
        <v>166</v>
      </c>
      <c r="D197" s="115" t="s">
        <v>305</v>
      </c>
      <c r="E197" s="115" t="s">
        <v>201</v>
      </c>
      <c r="F197" s="116">
        <v>5</v>
      </c>
      <c r="G197" s="117">
        <v>112</v>
      </c>
      <c r="H197" s="118"/>
      <c r="I197" s="81" t="s">
        <v>20</v>
      </c>
      <c r="J197" s="79" t="s">
        <v>17</v>
      </c>
      <c r="K197" s="119">
        <f t="shared" si="1"/>
        <v>560</v>
      </c>
      <c r="L197" s="83">
        <v>0</v>
      </c>
      <c r="M197" s="28"/>
    </row>
    <row r="198" spans="1:13" s="2" customFormat="1" ht="67.5" x14ac:dyDescent="0.25">
      <c r="A198" s="114">
        <v>286</v>
      </c>
      <c r="B198" s="78" t="s">
        <v>125</v>
      </c>
      <c r="C198" s="79" t="s">
        <v>166</v>
      </c>
      <c r="D198" s="115" t="s">
        <v>306</v>
      </c>
      <c r="E198" s="115" t="s">
        <v>201</v>
      </c>
      <c r="F198" s="116">
        <v>10</v>
      </c>
      <c r="G198" s="117">
        <v>840</v>
      </c>
      <c r="H198" s="118"/>
      <c r="I198" s="81" t="s">
        <v>20</v>
      </c>
      <c r="J198" s="79" t="s">
        <v>17</v>
      </c>
      <c r="K198" s="119">
        <f t="shared" si="1"/>
        <v>8400</v>
      </c>
      <c r="L198" s="83">
        <v>0</v>
      </c>
      <c r="M198" s="28"/>
    </row>
    <row r="199" spans="1:13" s="2" customFormat="1" ht="67.5" x14ac:dyDescent="0.25">
      <c r="A199" s="114">
        <v>287</v>
      </c>
      <c r="B199" s="78" t="s">
        <v>145</v>
      </c>
      <c r="C199" s="79" t="s">
        <v>166</v>
      </c>
      <c r="D199" s="115" t="s">
        <v>146</v>
      </c>
      <c r="E199" s="115" t="s">
        <v>204</v>
      </c>
      <c r="F199" s="116">
        <v>10</v>
      </c>
      <c r="G199" s="117">
        <v>90</v>
      </c>
      <c r="H199" s="118"/>
      <c r="I199" s="81" t="s">
        <v>148</v>
      </c>
      <c r="J199" s="79" t="s">
        <v>17</v>
      </c>
      <c r="K199" s="119">
        <f t="shared" si="1"/>
        <v>900</v>
      </c>
      <c r="L199" s="83">
        <v>0</v>
      </c>
      <c r="M199" s="28"/>
    </row>
    <row r="200" spans="1:13" s="2" customFormat="1" ht="67.5" x14ac:dyDescent="0.25">
      <c r="A200" s="114">
        <v>288</v>
      </c>
      <c r="B200" s="78" t="s">
        <v>307</v>
      </c>
      <c r="C200" s="79" t="s">
        <v>166</v>
      </c>
      <c r="D200" s="115" t="s">
        <v>308</v>
      </c>
      <c r="E200" s="115" t="s">
        <v>201</v>
      </c>
      <c r="F200" s="116">
        <v>10</v>
      </c>
      <c r="G200" s="117">
        <v>400</v>
      </c>
      <c r="H200" s="118"/>
      <c r="I200" s="81" t="s">
        <v>20</v>
      </c>
      <c r="J200" s="79" t="s">
        <v>17</v>
      </c>
      <c r="K200" s="119">
        <f t="shared" si="1"/>
        <v>4000</v>
      </c>
      <c r="L200" s="83">
        <v>0</v>
      </c>
      <c r="M200" s="28"/>
    </row>
    <row r="201" spans="1:13" s="2" customFormat="1" ht="67.5" x14ac:dyDescent="0.25">
      <c r="A201" s="114">
        <v>289</v>
      </c>
      <c r="B201" s="78" t="s">
        <v>144</v>
      </c>
      <c r="C201" s="79" t="s">
        <v>166</v>
      </c>
      <c r="D201" s="115" t="s">
        <v>309</v>
      </c>
      <c r="E201" s="115" t="s">
        <v>201</v>
      </c>
      <c r="F201" s="116">
        <v>20</v>
      </c>
      <c r="G201" s="117">
        <v>560</v>
      </c>
      <c r="H201" s="118"/>
      <c r="I201" s="81" t="s">
        <v>20</v>
      </c>
      <c r="J201" s="79" t="s">
        <v>17</v>
      </c>
      <c r="K201" s="119">
        <f t="shared" si="1"/>
        <v>11200</v>
      </c>
      <c r="L201" s="83">
        <v>0</v>
      </c>
      <c r="M201" s="28"/>
    </row>
    <row r="202" spans="1:13" s="2" customFormat="1" ht="67.5" x14ac:dyDescent="0.25">
      <c r="A202" s="114">
        <v>290</v>
      </c>
      <c r="B202" s="78" t="s">
        <v>144</v>
      </c>
      <c r="C202" s="79" t="s">
        <v>166</v>
      </c>
      <c r="D202" s="115" t="s">
        <v>310</v>
      </c>
      <c r="E202" s="115" t="s">
        <v>210</v>
      </c>
      <c r="F202" s="116">
        <v>20</v>
      </c>
      <c r="G202" s="117">
        <v>170</v>
      </c>
      <c r="H202" s="118"/>
      <c r="I202" s="81" t="s">
        <v>20</v>
      </c>
      <c r="J202" s="79" t="s">
        <v>17</v>
      </c>
      <c r="K202" s="119">
        <f t="shared" si="1"/>
        <v>3400</v>
      </c>
      <c r="L202" s="83">
        <v>0</v>
      </c>
      <c r="M202" s="28"/>
    </row>
    <row r="203" spans="1:13" s="2" customFormat="1" ht="67.5" x14ac:dyDescent="0.25">
      <c r="A203" s="114"/>
      <c r="B203" s="139" t="s">
        <v>311</v>
      </c>
      <c r="C203" s="79" t="s">
        <v>166</v>
      </c>
      <c r="D203" s="115" t="s">
        <v>312</v>
      </c>
      <c r="E203" s="115" t="s">
        <v>201</v>
      </c>
      <c r="F203" s="116">
        <v>20</v>
      </c>
      <c r="G203" s="117">
        <v>850</v>
      </c>
      <c r="H203" s="118"/>
      <c r="I203" s="81" t="s">
        <v>161</v>
      </c>
      <c r="J203" s="79" t="s">
        <v>17</v>
      </c>
      <c r="K203" s="119">
        <f t="shared" si="1"/>
        <v>17000</v>
      </c>
      <c r="L203" s="83"/>
      <c r="M203" s="28"/>
    </row>
    <row r="204" spans="1:13" s="2" customFormat="1" ht="67.5" x14ac:dyDescent="0.25">
      <c r="A204" s="114"/>
      <c r="B204" s="139" t="s">
        <v>311</v>
      </c>
      <c r="C204" s="79" t="s">
        <v>166</v>
      </c>
      <c r="D204" s="115" t="s">
        <v>313</v>
      </c>
      <c r="E204" s="115" t="s">
        <v>201</v>
      </c>
      <c r="F204" s="116">
        <v>10</v>
      </c>
      <c r="G204" s="117">
        <v>870</v>
      </c>
      <c r="H204" s="118"/>
      <c r="I204" s="81" t="s">
        <v>161</v>
      </c>
      <c r="J204" s="79" t="s">
        <v>17</v>
      </c>
      <c r="K204" s="119">
        <f t="shared" si="1"/>
        <v>8700</v>
      </c>
      <c r="L204" s="83"/>
      <c r="M204" s="28"/>
    </row>
    <row r="205" spans="1:13" s="2" customFormat="1" ht="67.5" x14ac:dyDescent="0.25">
      <c r="A205" s="114">
        <v>292</v>
      </c>
      <c r="B205" s="78" t="s">
        <v>314</v>
      </c>
      <c r="C205" s="79" t="s">
        <v>166</v>
      </c>
      <c r="D205" s="115" t="s">
        <v>315</v>
      </c>
      <c r="E205" s="115" t="s">
        <v>201</v>
      </c>
      <c r="F205" s="116">
        <v>50</v>
      </c>
      <c r="G205" s="117">
        <v>1000</v>
      </c>
      <c r="H205" s="118"/>
      <c r="I205" s="81" t="s">
        <v>21</v>
      </c>
      <c r="J205" s="79" t="s">
        <v>17</v>
      </c>
      <c r="K205" s="119">
        <f t="shared" si="1"/>
        <v>50000</v>
      </c>
      <c r="L205" s="83">
        <v>0</v>
      </c>
      <c r="M205" s="28"/>
    </row>
    <row r="206" spans="1:13" s="2" customFormat="1" ht="67.5" x14ac:dyDescent="0.25">
      <c r="A206" s="114">
        <v>293</v>
      </c>
      <c r="B206" s="78" t="s">
        <v>316</v>
      </c>
      <c r="C206" s="79" t="s">
        <v>166</v>
      </c>
      <c r="D206" s="115" t="s">
        <v>317</v>
      </c>
      <c r="E206" s="115" t="s">
        <v>210</v>
      </c>
      <c r="F206" s="116">
        <v>15</v>
      </c>
      <c r="G206" s="117">
        <v>1680</v>
      </c>
      <c r="H206" s="118"/>
      <c r="I206" s="81" t="s">
        <v>19</v>
      </c>
      <c r="J206" s="79" t="s">
        <v>17</v>
      </c>
      <c r="K206" s="119">
        <f t="shared" si="1"/>
        <v>25200</v>
      </c>
      <c r="L206" s="83">
        <v>0</v>
      </c>
      <c r="M206" s="28"/>
    </row>
    <row r="207" spans="1:13" s="2" customFormat="1" ht="67.5" x14ac:dyDescent="0.25">
      <c r="A207" s="114">
        <v>294</v>
      </c>
      <c r="B207" s="78" t="s">
        <v>318</v>
      </c>
      <c r="C207" s="79" t="s">
        <v>166</v>
      </c>
      <c r="D207" s="115" t="s">
        <v>319</v>
      </c>
      <c r="E207" s="115" t="s">
        <v>210</v>
      </c>
      <c r="F207" s="116">
        <v>15</v>
      </c>
      <c r="G207" s="117">
        <v>1098</v>
      </c>
      <c r="H207" s="118"/>
      <c r="I207" s="81" t="s">
        <v>19</v>
      </c>
      <c r="J207" s="79" t="s">
        <v>17</v>
      </c>
      <c r="K207" s="119">
        <f t="shared" si="1"/>
        <v>16470</v>
      </c>
      <c r="L207" s="83">
        <v>0</v>
      </c>
      <c r="M207" s="28"/>
    </row>
    <row r="208" spans="1:13" s="2" customFormat="1" ht="67.5" x14ac:dyDescent="0.25">
      <c r="A208" s="114">
        <v>295</v>
      </c>
      <c r="B208" s="78" t="s">
        <v>320</v>
      </c>
      <c r="C208" s="79" t="s">
        <v>166</v>
      </c>
      <c r="D208" s="115" t="s">
        <v>321</v>
      </c>
      <c r="E208" s="115" t="s">
        <v>210</v>
      </c>
      <c r="F208" s="116">
        <v>15</v>
      </c>
      <c r="G208" s="117">
        <v>1232</v>
      </c>
      <c r="H208" s="118"/>
      <c r="I208" s="81" t="s">
        <v>19</v>
      </c>
      <c r="J208" s="79" t="s">
        <v>17</v>
      </c>
      <c r="K208" s="119">
        <f t="shared" si="1"/>
        <v>18480</v>
      </c>
      <c r="L208" s="83">
        <v>0</v>
      </c>
      <c r="M208" s="28"/>
    </row>
    <row r="209" spans="1:14" s="2" customFormat="1" ht="67.5" x14ac:dyDescent="0.25">
      <c r="A209" s="114">
        <v>296</v>
      </c>
      <c r="B209" s="78" t="s">
        <v>318</v>
      </c>
      <c r="C209" s="79" t="s">
        <v>166</v>
      </c>
      <c r="D209" s="115" t="s">
        <v>321</v>
      </c>
      <c r="E209" s="115" t="s">
        <v>210</v>
      </c>
      <c r="F209" s="116">
        <v>6</v>
      </c>
      <c r="G209" s="117">
        <v>650</v>
      </c>
      <c r="H209" s="118"/>
      <c r="I209" s="81" t="s">
        <v>19</v>
      </c>
      <c r="J209" s="79" t="s">
        <v>17</v>
      </c>
      <c r="K209" s="119">
        <f t="shared" si="1"/>
        <v>3900</v>
      </c>
      <c r="L209" s="83">
        <v>0</v>
      </c>
      <c r="M209" s="28"/>
    </row>
    <row r="210" spans="1:14" s="2" customFormat="1" ht="67.5" x14ac:dyDescent="0.25">
      <c r="A210" s="114">
        <v>297</v>
      </c>
      <c r="B210" s="78" t="s">
        <v>322</v>
      </c>
      <c r="C210" s="79" t="s">
        <v>166</v>
      </c>
      <c r="D210" s="115" t="s">
        <v>323</v>
      </c>
      <c r="E210" s="115" t="s">
        <v>289</v>
      </c>
      <c r="F210" s="116">
        <v>10</v>
      </c>
      <c r="G210" s="117">
        <v>56</v>
      </c>
      <c r="H210" s="118"/>
      <c r="I210" s="81" t="s">
        <v>19</v>
      </c>
      <c r="J210" s="79" t="s">
        <v>17</v>
      </c>
      <c r="K210" s="119">
        <f t="shared" si="1"/>
        <v>560</v>
      </c>
      <c r="L210" s="83">
        <v>0</v>
      </c>
      <c r="M210" s="28"/>
    </row>
    <row r="211" spans="1:14" s="2" customFormat="1" ht="67.5" x14ac:dyDescent="0.25">
      <c r="A211" s="114">
        <v>298</v>
      </c>
      <c r="B211" s="78" t="s">
        <v>324</v>
      </c>
      <c r="C211" s="79" t="s">
        <v>166</v>
      </c>
      <c r="D211" s="115" t="s">
        <v>325</v>
      </c>
      <c r="E211" s="115" t="s">
        <v>210</v>
      </c>
      <c r="F211" s="116">
        <v>20</v>
      </c>
      <c r="G211" s="117">
        <v>1344</v>
      </c>
      <c r="H211" s="118"/>
      <c r="I211" s="81" t="s">
        <v>19</v>
      </c>
      <c r="J211" s="79" t="s">
        <v>17</v>
      </c>
      <c r="K211" s="119">
        <f t="shared" si="1"/>
        <v>26880</v>
      </c>
      <c r="L211" s="83">
        <v>0</v>
      </c>
      <c r="M211" s="28"/>
    </row>
    <row r="212" spans="1:14" s="2" customFormat="1" ht="67.5" x14ac:dyDescent="0.25">
      <c r="A212" s="114">
        <v>299</v>
      </c>
      <c r="B212" s="78" t="s">
        <v>326</v>
      </c>
      <c r="C212" s="79" t="s">
        <v>166</v>
      </c>
      <c r="D212" s="115" t="s">
        <v>332</v>
      </c>
      <c r="E212" s="115" t="s">
        <v>210</v>
      </c>
      <c r="F212" s="116">
        <v>14</v>
      </c>
      <c r="G212" s="117">
        <v>135</v>
      </c>
      <c r="H212" s="118"/>
      <c r="I212" s="81" t="s">
        <v>19</v>
      </c>
      <c r="J212" s="79" t="s">
        <v>17</v>
      </c>
      <c r="K212" s="119">
        <f t="shared" si="1"/>
        <v>1890</v>
      </c>
      <c r="L212" s="83">
        <v>0</v>
      </c>
      <c r="M212" s="28"/>
    </row>
    <row r="213" spans="1:14" s="2" customFormat="1" ht="67.5" x14ac:dyDescent="0.25">
      <c r="A213" s="114">
        <v>300</v>
      </c>
      <c r="B213" s="78" t="s">
        <v>327</v>
      </c>
      <c r="C213" s="79" t="s">
        <v>166</v>
      </c>
      <c r="D213" s="116" t="s">
        <v>328</v>
      </c>
      <c r="E213" s="140" t="s">
        <v>210</v>
      </c>
      <c r="F213" s="140">
        <v>20</v>
      </c>
      <c r="G213" s="117">
        <v>3360</v>
      </c>
      <c r="H213" s="118"/>
      <c r="I213" s="81" t="s">
        <v>19</v>
      </c>
      <c r="J213" s="79" t="s">
        <v>17</v>
      </c>
      <c r="K213" s="119">
        <f t="shared" si="1"/>
        <v>67200</v>
      </c>
      <c r="L213" s="83">
        <v>0</v>
      </c>
      <c r="M213" s="28"/>
    </row>
    <row r="214" spans="1:14" s="2" customFormat="1" ht="67.5" x14ac:dyDescent="0.25">
      <c r="A214" s="114">
        <v>301</v>
      </c>
      <c r="B214" s="78" t="s">
        <v>329</v>
      </c>
      <c r="C214" s="79" t="s">
        <v>166</v>
      </c>
      <c r="D214" s="115" t="s">
        <v>330</v>
      </c>
      <c r="E214" s="115" t="s">
        <v>210</v>
      </c>
      <c r="F214" s="116">
        <v>40</v>
      </c>
      <c r="G214" s="117">
        <v>90</v>
      </c>
      <c r="H214" s="118"/>
      <c r="I214" s="81" t="s">
        <v>331</v>
      </c>
      <c r="J214" s="79" t="s">
        <v>17</v>
      </c>
      <c r="K214" s="119">
        <f t="shared" si="1"/>
        <v>3600</v>
      </c>
      <c r="L214" s="83">
        <v>0</v>
      </c>
      <c r="M214" s="28"/>
    </row>
    <row r="215" spans="1:14" s="2" customFormat="1" ht="67.5" x14ac:dyDescent="0.25">
      <c r="A215" s="114">
        <v>302</v>
      </c>
      <c r="B215" s="78" t="s">
        <v>333</v>
      </c>
      <c r="C215" s="79" t="s">
        <v>166</v>
      </c>
      <c r="D215" s="115" t="s">
        <v>334</v>
      </c>
      <c r="E215" s="115" t="s">
        <v>210</v>
      </c>
      <c r="F215" s="116">
        <v>100</v>
      </c>
      <c r="G215" s="117">
        <v>630</v>
      </c>
      <c r="H215" s="118"/>
      <c r="I215" s="81" t="s">
        <v>19</v>
      </c>
      <c r="J215" s="79" t="s">
        <v>17</v>
      </c>
      <c r="K215" s="119">
        <f t="shared" si="1"/>
        <v>63000</v>
      </c>
      <c r="L215" s="83">
        <v>0</v>
      </c>
      <c r="M215" s="28"/>
    </row>
    <row r="216" spans="1:14" s="2" customFormat="1" ht="67.5" x14ac:dyDescent="0.25">
      <c r="A216" s="114">
        <v>303</v>
      </c>
      <c r="B216" s="78" t="s">
        <v>335</v>
      </c>
      <c r="C216" s="79" t="s">
        <v>166</v>
      </c>
      <c r="D216" s="115" t="s">
        <v>336</v>
      </c>
      <c r="E216" s="115" t="s">
        <v>209</v>
      </c>
      <c r="F216" s="116">
        <v>20</v>
      </c>
      <c r="G216" s="117">
        <v>900</v>
      </c>
      <c r="H216" s="118"/>
      <c r="I216" s="81" t="s">
        <v>21</v>
      </c>
      <c r="J216" s="79" t="s">
        <v>17</v>
      </c>
      <c r="K216" s="119">
        <f t="shared" si="1"/>
        <v>18000</v>
      </c>
      <c r="L216" s="83">
        <v>0</v>
      </c>
      <c r="M216" s="28"/>
    </row>
    <row r="217" spans="1:14" s="2" customFormat="1" ht="67.5" x14ac:dyDescent="0.25">
      <c r="A217" s="114">
        <v>304</v>
      </c>
      <c r="B217" s="78" t="s">
        <v>337</v>
      </c>
      <c r="C217" s="79" t="s">
        <v>166</v>
      </c>
      <c r="D217" s="115" t="s">
        <v>338</v>
      </c>
      <c r="E217" s="115" t="s">
        <v>201</v>
      </c>
      <c r="F217" s="116">
        <v>40</v>
      </c>
      <c r="G217" s="117">
        <v>400</v>
      </c>
      <c r="H217" s="118"/>
      <c r="I217" s="81" t="s">
        <v>21</v>
      </c>
      <c r="J217" s="79" t="s">
        <v>17</v>
      </c>
      <c r="K217" s="119">
        <f t="shared" si="1"/>
        <v>16000</v>
      </c>
      <c r="L217" s="83">
        <v>0</v>
      </c>
      <c r="M217" s="28"/>
    </row>
    <row r="218" spans="1:14" s="2" customFormat="1" ht="68.25" thickBot="1" x14ac:dyDescent="0.3">
      <c r="A218" s="114">
        <v>305</v>
      </c>
      <c r="B218" s="78" t="s">
        <v>147</v>
      </c>
      <c r="C218" s="79" t="s">
        <v>166</v>
      </c>
      <c r="D218" s="115" t="s">
        <v>339</v>
      </c>
      <c r="E218" s="115" t="s">
        <v>201</v>
      </c>
      <c r="F218" s="116">
        <v>70</v>
      </c>
      <c r="G218" s="117">
        <v>400</v>
      </c>
      <c r="H218" s="118"/>
      <c r="I218" s="81" t="s">
        <v>21</v>
      </c>
      <c r="J218" s="79" t="s">
        <v>17</v>
      </c>
      <c r="K218" s="119">
        <f t="shared" si="1"/>
        <v>28000</v>
      </c>
      <c r="L218" s="83">
        <v>0</v>
      </c>
      <c r="M218" s="28"/>
    </row>
    <row r="219" spans="1:14" s="2" customFormat="1" ht="15.75" thickBot="1" x14ac:dyDescent="0.3">
      <c r="A219" s="128"/>
      <c r="B219" s="129"/>
      <c r="C219" s="130"/>
      <c r="D219" s="131"/>
      <c r="E219" s="131"/>
      <c r="F219" s="132"/>
      <c r="G219" s="133"/>
      <c r="H219" s="134"/>
      <c r="I219" s="135"/>
      <c r="J219" s="141" t="s">
        <v>24</v>
      </c>
      <c r="K219" s="204">
        <f>SUM(K82:K218)</f>
        <v>3846510</v>
      </c>
      <c r="L219" s="137"/>
      <c r="M219" s="28"/>
    </row>
    <row r="220" spans="1:14" s="2" customFormat="1" x14ac:dyDescent="0.25">
      <c r="A220" s="365" t="s">
        <v>150</v>
      </c>
      <c r="B220" s="366"/>
      <c r="C220" s="366"/>
      <c r="D220" s="366"/>
      <c r="E220" s="366"/>
      <c r="F220" s="366"/>
      <c r="G220" s="366"/>
      <c r="H220" s="366"/>
      <c r="I220" s="366"/>
      <c r="J220" s="366"/>
      <c r="K220" s="366"/>
      <c r="L220" s="367"/>
      <c r="M220" s="28"/>
    </row>
    <row r="221" spans="1:14" s="2" customFormat="1" ht="72.75" x14ac:dyDescent="0.25">
      <c r="A221" s="142"/>
      <c r="B221" s="200" t="s">
        <v>482</v>
      </c>
      <c r="C221" s="79" t="s">
        <v>166</v>
      </c>
      <c r="D221" s="143" t="s">
        <v>483</v>
      </c>
      <c r="E221" s="143" t="s">
        <v>214</v>
      </c>
      <c r="F221" s="144">
        <v>1</v>
      </c>
      <c r="G221" s="145">
        <v>3360</v>
      </c>
      <c r="H221" s="146"/>
      <c r="I221" s="147" t="s">
        <v>19</v>
      </c>
      <c r="J221" s="79" t="s">
        <v>17</v>
      </c>
      <c r="K221" s="119">
        <f t="shared" ref="K221:K257" si="4">F221*G221</f>
        <v>3360</v>
      </c>
      <c r="L221" s="148">
        <v>0</v>
      </c>
      <c r="M221" s="28"/>
      <c r="N221" s="28"/>
    </row>
    <row r="222" spans="1:14" s="2" customFormat="1" ht="67.5" x14ac:dyDescent="0.25">
      <c r="A222" s="142"/>
      <c r="B222" s="200" t="s">
        <v>484</v>
      </c>
      <c r="C222" s="79" t="s">
        <v>166</v>
      </c>
      <c r="D222" s="143" t="s">
        <v>483</v>
      </c>
      <c r="E222" s="143" t="s">
        <v>214</v>
      </c>
      <c r="F222" s="144">
        <v>1</v>
      </c>
      <c r="G222" s="145">
        <v>3360</v>
      </c>
      <c r="H222" s="146"/>
      <c r="I222" s="147" t="s">
        <v>485</v>
      </c>
      <c r="J222" s="79" t="s">
        <v>17</v>
      </c>
      <c r="K222" s="119">
        <f t="shared" si="4"/>
        <v>3360</v>
      </c>
      <c r="L222" s="148">
        <v>0</v>
      </c>
      <c r="M222" s="28"/>
      <c r="N222" s="28"/>
    </row>
    <row r="223" spans="1:14" s="2" customFormat="1" ht="67.5" x14ac:dyDescent="0.25">
      <c r="A223" s="142"/>
      <c r="B223" s="200" t="s">
        <v>486</v>
      </c>
      <c r="C223" s="79" t="s">
        <v>166</v>
      </c>
      <c r="D223" s="143" t="s">
        <v>483</v>
      </c>
      <c r="E223" s="143" t="s">
        <v>214</v>
      </c>
      <c r="F223" s="144">
        <v>1</v>
      </c>
      <c r="G223" s="145">
        <v>3360</v>
      </c>
      <c r="H223" s="146"/>
      <c r="I223" s="147" t="s">
        <v>19</v>
      </c>
      <c r="J223" s="79" t="s">
        <v>17</v>
      </c>
      <c r="K223" s="119">
        <f t="shared" si="4"/>
        <v>3360</v>
      </c>
      <c r="L223" s="148">
        <v>0</v>
      </c>
      <c r="M223" s="28"/>
      <c r="N223" s="28"/>
    </row>
    <row r="224" spans="1:14" s="2" customFormat="1" ht="67.5" x14ac:dyDescent="0.25">
      <c r="A224" s="142"/>
      <c r="B224" s="200" t="s">
        <v>487</v>
      </c>
      <c r="C224" s="79" t="s">
        <v>166</v>
      </c>
      <c r="D224" s="143" t="s">
        <v>483</v>
      </c>
      <c r="E224" s="143" t="s">
        <v>214</v>
      </c>
      <c r="F224" s="144">
        <v>1</v>
      </c>
      <c r="G224" s="145">
        <v>3360</v>
      </c>
      <c r="H224" s="146"/>
      <c r="I224" s="147" t="s">
        <v>19</v>
      </c>
      <c r="J224" s="79" t="s">
        <v>17</v>
      </c>
      <c r="K224" s="149">
        <f t="shared" si="4"/>
        <v>3360</v>
      </c>
      <c r="L224" s="148">
        <v>0</v>
      </c>
      <c r="M224" s="28"/>
      <c r="N224" s="28"/>
    </row>
    <row r="225" spans="1:15" s="2" customFormat="1" ht="67.5" x14ac:dyDescent="0.25">
      <c r="A225" s="142"/>
      <c r="B225" s="200" t="s">
        <v>488</v>
      </c>
      <c r="C225" s="79" t="s">
        <v>166</v>
      </c>
      <c r="D225" s="143" t="s">
        <v>483</v>
      </c>
      <c r="E225" s="143" t="s">
        <v>214</v>
      </c>
      <c r="F225" s="144">
        <v>1</v>
      </c>
      <c r="G225" s="145">
        <v>16800</v>
      </c>
      <c r="H225" s="146"/>
      <c r="I225" s="147" t="s">
        <v>19</v>
      </c>
      <c r="J225" s="79" t="s">
        <v>17</v>
      </c>
      <c r="K225" s="149">
        <f t="shared" si="4"/>
        <v>16800</v>
      </c>
      <c r="L225" s="148">
        <v>0</v>
      </c>
      <c r="M225" s="28"/>
      <c r="N225" s="28"/>
    </row>
    <row r="226" spans="1:15" s="2" customFormat="1" ht="67.5" x14ac:dyDescent="0.25">
      <c r="A226" s="142"/>
      <c r="B226" s="200" t="s">
        <v>489</v>
      </c>
      <c r="C226" s="79" t="s">
        <v>166</v>
      </c>
      <c r="D226" s="143" t="s">
        <v>483</v>
      </c>
      <c r="E226" s="143" t="s">
        <v>214</v>
      </c>
      <c r="F226" s="144">
        <v>1</v>
      </c>
      <c r="G226" s="145">
        <v>3360</v>
      </c>
      <c r="H226" s="146"/>
      <c r="I226" s="147" t="s">
        <v>19</v>
      </c>
      <c r="J226" s="79" t="s">
        <v>17</v>
      </c>
      <c r="K226" s="149">
        <f t="shared" si="4"/>
        <v>3360</v>
      </c>
      <c r="L226" s="148">
        <v>0</v>
      </c>
      <c r="M226" s="28"/>
      <c r="N226" s="28"/>
    </row>
    <row r="227" spans="1:15" s="2" customFormat="1" ht="67.5" x14ac:dyDescent="0.25">
      <c r="A227" s="142"/>
      <c r="B227" s="200" t="s">
        <v>490</v>
      </c>
      <c r="C227" s="79" t="s">
        <v>166</v>
      </c>
      <c r="D227" s="143" t="s">
        <v>483</v>
      </c>
      <c r="E227" s="143" t="s">
        <v>214</v>
      </c>
      <c r="F227" s="144">
        <v>1</v>
      </c>
      <c r="G227" s="145">
        <v>1680</v>
      </c>
      <c r="H227" s="146"/>
      <c r="I227" s="147" t="s">
        <v>19</v>
      </c>
      <c r="J227" s="79" t="s">
        <v>17</v>
      </c>
      <c r="K227" s="149">
        <f t="shared" si="4"/>
        <v>1680</v>
      </c>
      <c r="L227" s="148">
        <v>0</v>
      </c>
      <c r="M227" s="28"/>
      <c r="N227" s="28"/>
    </row>
    <row r="228" spans="1:15" s="2" customFormat="1" ht="67.5" x14ac:dyDescent="0.25">
      <c r="A228" s="142">
        <v>309</v>
      </c>
      <c r="B228" s="139" t="s">
        <v>179</v>
      </c>
      <c r="C228" s="150" t="s">
        <v>166</v>
      </c>
      <c r="D228" s="151" t="s">
        <v>194</v>
      </c>
      <c r="E228" s="143" t="s">
        <v>214</v>
      </c>
      <c r="F228" s="152">
        <v>1</v>
      </c>
      <c r="G228" s="153">
        <v>90000</v>
      </c>
      <c r="H228" s="154"/>
      <c r="I228" s="155" t="s">
        <v>19</v>
      </c>
      <c r="J228" s="150" t="s">
        <v>17</v>
      </c>
      <c r="K228" s="149">
        <f t="shared" si="4"/>
        <v>90000</v>
      </c>
      <c r="L228" s="148">
        <v>0</v>
      </c>
      <c r="M228" s="28"/>
      <c r="N228" s="28"/>
    </row>
    <row r="229" spans="1:15" s="2" customFormat="1" ht="74.25" customHeight="1" x14ac:dyDescent="0.25">
      <c r="A229" s="114">
        <v>310</v>
      </c>
      <c r="B229" s="139" t="s">
        <v>151</v>
      </c>
      <c r="C229" s="150" t="s">
        <v>166</v>
      </c>
      <c r="D229" s="151" t="s">
        <v>194</v>
      </c>
      <c r="E229" s="151" t="s">
        <v>214</v>
      </c>
      <c r="F229" s="152">
        <v>1</v>
      </c>
      <c r="G229" s="153">
        <v>90000</v>
      </c>
      <c r="H229" s="154"/>
      <c r="I229" s="155" t="s">
        <v>20</v>
      </c>
      <c r="J229" s="150" t="s">
        <v>17</v>
      </c>
      <c r="K229" s="149">
        <f t="shared" si="4"/>
        <v>90000</v>
      </c>
      <c r="L229" s="148">
        <v>0</v>
      </c>
      <c r="M229" s="28"/>
      <c r="N229" s="28"/>
    </row>
    <row r="230" spans="1:15" s="2" customFormat="1" ht="58.5" customHeight="1" x14ac:dyDescent="0.25">
      <c r="A230" s="142">
        <v>311</v>
      </c>
      <c r="B230" s="139" t="s">
        <v>152</v>
      </c>
      <c r="C230" s="150" t="s">
        <v>166</v>
      </c>
      <c r="D230" s="156" t="s">
        <v>152</v>
      </c>
      <c r="E230" s="156" t="s">
        <v>214</v>
      </c>
      <c r="F230" s="152">
        <v>1</v>
      </c>
      <c r="G230" s="153">
        <v>114450</v>
      </c>
      <c r="H230" s="154"/>
      <c r="I230" s="155" t="s">
        <v>477</v>
      </c>
      <c r="J230" s="150" t="s">
        <v>17</v>
      </c>
      <c r="K230" s="149">
        <f t="shared" si="4"/>
        <v>114450</v>
      </c>
      <c r="L230" s="148">
        <v>0</v>
      </c>
      <c r="M230" s="212">
        <f>(K230/112*12)</f>
        <v>12262.5</v>
      </c>
      <c r="N230" s="212">
        <f>K230-M230</f>
        <v>102187.5</v>
      </c>
    </row>
    <row r="231" spans="1:15" s="2" customFormat="1" ht="91.5" customHeight="1" x14ac:dyDescent="0.25">
      <c r="A231" s="114">
        <v>312</v>
      </c>
      <c r="B231" s="139" t="s">
        <v>153</v>
      </c>
      <c r="C231" s="150" t="s">
        <v>166</v>
      </c>
      <c r="D231" s="157" t="s">
        <v>153</v>
      </c>
      <c r="E231" s="157" t="s">
        <v>214</v>
      </c>
      <c r="F231" s="152">
        <v>1</v>
      </c>
      <c r="G231" s="153">
        <v>194400</v>
      </c>
      <c r="H231" s="154"/>
      <c r="I231" s="155" t="s">
        <v>478</v>
      </c>
      <c r="J231" s="150" t="s">
        <v>17</v>
      </c>
      <c r="K231" s="149">
        <f t="shared" si="4"/>
        <v>194400</v>
      </c>
      <c r="L231" s="148">
        <v>0</v>
      </c>
      <c r="M231" s="28"/>
      <c r="N231" s="28"/>
    </row>
    <row r="232" spans="1:15" s="2" customFormat="1" ht="87" customHeight="1" x14ac:dyDescent="0.25">
      <c r="A232" s="142">
        <v>313</v>
      </c>
      <c r="B232" s="139" t="s">
        <v>154</v>
      </c>
      <c r="C232" s="150" t="s">
        <v>166</v>
      </c>
      <c r="D232" s="156" t="s">
        <v>195</v>
      </c>
      <c r="E232" s="156" t="s">
        <v>214</v>
      </c>
      <c r="F232" s="152">
        <v>1</v>
      </c>
      <c r="G232" s="153">
        <v>81660</v>
      </c>
      <c r="H232" s="154"/>
      <c r="I232" s="155" t="s">
        <v>478</v>
      </c>
      <c r="J232" s="150" t="s">
        <v>17</v>
      </c>
      <c r="K232" s="149">
        <f t="shared" si="4"/>
        <v>81660</v>
      </c>
      <c r="L232" s="148">
        <v>0</v>
      </c>
      <c r="M232" s="28"/>
      <c r="N232" s="28"/>
    </row>
    <row r="233" spans="1:15" s="2" customFormat="1" ht="89.25" customHeight="1" x14ac:dyDescent="0.25">
      <c r="A233" s="114">
        <v>314</v>
      </c>
      <c r="B233" s="139" t="s">
        <v>155</v>
      </c>
      <c r="C233" s="150" t="s">
        <v>166</v>
      </c>
      <c r="D233" s="151" t="s">
        <v>196</v>
      </c>
      <c r="E233" s="151" t="s">
        <v>214</v>
      </c>
      <c r="F233" s="152">
        <v>1</v>
      </c>
      <c r="G233" s="153">
        <v>45360</v>
      </c>
      <c r="H233" s="154"/>
      <c r="I233" s="155" t="s">
        <v>20</v>
      </c>
      <c r="J233" s="150" t="s">
        <v>17</v>
      </c>
      <c r="K233" s="149">
        <f t="shared" si="4"/>
        <v>45360</v>
      </c>
      <c r="L233" s="148">
        <v>0</v>
      </c>
      <c r="M233" s="28"/>
      <c r="N233" s="28"/>
    </row>
    <row r="234" spans="1:15" s="2" customFormat="1" ht="81.75" customHeight="1" x14ac:dyDescent="0.25">
      <c r="A234" s="142">
        <v>315</v>
      </c>
      <c r="B234" s="139" t="s">
        <v>156</v>
      </c>
      <c r="C234" s="150" t="s">
        <v>166</v>
      </c>
      <c r="D234" s="157" t="s">
        <v>156</v>
      </c>
      <c r="E234" s="157" t="s">
        <v>214</v>
      </c>
      <c r="F234" s="152">
        <v>1</v>
      </c>
      <c r="G234" s="153">
        <v>112000</v>
      </c>
      <c r="H234" s="154"/>
      <c r="I234" s="155" t="s">
        <v>162</v>
      </c>
      <c r="J234" s="150" t="s">
        <v>17</v>
      </c>
      <c r="K234" s="149">
        <f t="shared" si="4"/>
        <v>112000</v>
      </c>
      <c r="L234" s="148">
        <v>0</v>
      </c>
      <c r="M234" s="28"/>
      <c r="N234" s="28"/>
    </row>
    <row r="235" spans="1:15" s="2" customFormat="1" ht="78" customHeight="1" x14ac:dyDescent="0.25">
      <c r="A235" s="114">
        <v>316</v>
      </c>
      <c r="B235" s="139" t="s">
        <v>157</v>
      </c>
      <c r="C235" s="150" t="s">
        <v>166</v>
      </c>
      <c r="D235" s="157" t="s">
        <v>157</v>
      </c>
      <c r="E235" s="157" t="s">
        <v>214</v>
      </c>
      <c r="F235" s="152">
        <v>1</v>
      </c>
      <c r="G235" s="153">
        <v>173600</v>
      </c>
      <c r="H235" s="154"/>
      <c r="I235" s="155" t="s">
        <v>162</v>
      </c>
      <c r="J235" s="150" t="s">
        <v>17</v>
      </c>
      <c r="K235" s="149">
        <f t="shared" si="4"/>
        <v>173600</v>
      </c>
      <c r="L235" s="148">
        <v>0</v>
      </c>
      <c r="M235" s="28"/>
      <c r="N235" s="28"/>
    </row>
    <row r="236" spans="1:15" s="2" customFormat="1" ht="67.5" x14ac:dyDescent="0.25">
      <c r="A236" s="142">
        <v>317</v>
      </c>
      <c r="B236" s="139" t="s">
        <v>158</v>
      </c>
      <c r="C236" s="150" t="s">
        <v>166</v>
      </c>
      <c r="D236" s="157" t="s">
        <v>158</v>
      </c>
      <c r="E236" s="157" t="s">
        <v>214</v>
      </c>
      <c r="F236" s="152">
        <v>1</v>
      </c>
      <c r="G236" s="153">
        <v>199800</v>
      </c>
      <c r="H236" s="154"/>
      <c r="I236" s="155" t="s">
        <v>478</v>
      </c>
      <c r="J236" s="150" t="s">
        <v>17</v>
      </c>
      <c r="K236" s="149">
        <f>G236</f>
        <v>199800</v>
      </c>
      <c r="L236" s="148">
        <v>0</v>
      </c>
      <c r="M236" s="28"/>
      <c r="N236" s="28"/>
    </row>
    <row r="237" spans="1:15" s="2" customFormat="1" ht="67.5" x14ac:dyDescent="0.25">
      <c r="A237" s="142"/>
      <c r="B237" s="139" t="s">
        <v>491</v>
      </c>
      <c r="C237" s="150" t="s">
        <v>166</v>
      </c>
      <c r="D237" s="199" t="s">
        <v>491</v>
      </c>
      <c r="E237" s="157" t="s">
        <v>214</v>
      </c>
      <c r="F237" s="152">
        <v>1</v>
      </c>
      <c r="G237" s="153">
        <v>160200</v>
      </c>
      <c r="H237" s="154"/>
      <c r="I237" s="155" t="s">
        <v>478</v>
      </c>
      <c r="J237" s="150" t="s">
        <v>17</v>
      </c>
      <c r="K237" s="149">
        <f>G237</f>
        <v>160200</v>
      </c>
      <c r="L237" s="148">
        <v>0</v>
      </c>
      <c r="M237" s="28"/>
      <c r="N237" s="28"/>
    </row>
    <row r="238" spans="1:15" s="2" customFormat="1" ht="67.5" x14ac:dyDescent="0.25">
      <c r="A238" s="114">
        <v>318</v>
      </c>
      <c r="B238" s="139" t="s">
        <v>159</v>
      </c>
      <c r="C238" s="150" t="s">
        <v>166</v>
      </c>
      <c r="D238" s="157" t="s">
        <v>159</v>
      </c>
      <c r="E238" s="157" t="s">
        <v>214</v>
      </c>
      <c r="F238" s="152">
        <v>1</v>
      </c>
      <c r="G238" s="153">
        <v>76000</v>
      </c>
      <c r="H238" s="154"/>
      <c r="I238" s="155" t="s">
        <v>478</v>
      </c>
      <c r="J238" s="150" t="s">
        <v>17</v>
      </c>
      <c r="K238" s="149">
        <v>76500</v>
      </c>
      <c r="L238" s="148">
        <v>0</v>
      </c>
      <c r="M238" s="28"/>
      <c r="N238" s="28"/>
    </row>
    <row r="239" spans="1:15" s="2" customFormat="1" ht="67.5" x14ac:dyDescent="0.25">
      <c r="A239" s="142"/>
      <c r="B239" s="139" t="s">
        <v>479</v>
      </c>
      <c r="C239" s="150" t="s">
        <v>166</v>
      </c>
      <c r="D239" s="157" t="s">
        <v>479</v>
      </c>
      <c r="E239" s="157" t="s">
        <v>214</v>
      </c>
      <c r="F239" s="152">
        <v>1</v>
      </c>
      <c r="G239" s="153">
        <v>217740</v>
      </c>
      <c r="H239" s="154"/>
      <c r="I239" s="155" t="s">
        <v>478</v>
      </c>
      <c r="J239" s="150"/>
      <c r="K239" s="149">
        <f>G239</f>
        <v>217740</v>
      </c>
      <c r="L239" s="148">
        <v>0</v>
      </c>
      <c r="M239" s="28"/>
      <c r="N239" s="28"/>
    </row>
    <row r="240" spans="1:15" s="2" customFormat="1" ht="67.5" x14ac:dyDescent="0.25">
      <c r="A240" s="142">
        <v>319</v>
      </c>
      <c r="B240" s="139" t="s">
        <v>480</v>
      </c>
      <c r="C240" s="150" t="s">
        <v>166</v>
      </c>
      <c r="D240" s="157" t="s">
        <v>480</v>
      </c>
      <c r="E240" s="157" t="s">
        <v>214</v>
      </c>
      <c r="F240" s="152">
        <v>1</v>
      </c>
      <c r="G240" s="153">
        <v>220000</v>
      </c>
      <c r="H240" s="154"/>
      <c r="I240" s="155" t="s">
        <v>148</v>
      </c>
      <c r="J240" s="150" t="s">
        <v>17</v>
      </c>
      <c r="K240" s="149">
        <f t="shared" si="4"/>
        <v>220000</v>
      </c>
      <c r="L240" s="148">
        <v>0</v>
      </c>
      <c r="M240" s="213">
        <f>(K240/112*12)</f>
        <v>23571.428571428572</v>
      </c>
      <c r="N240" s="213">
        <f>K240-M240</f>
        <v>196428.57142857142</v>
      </c>
      <c r="O240" s="2" t="s">
        <v>513</v>
      </c>
    </row>
    <row r="241" spans="1:15" s="2" customFormat="1" ht="67.5" x14ac:dyDescent="0.25">
      <c r="A241" s="114">
        <v>320</v>
      </c>
      <c r="B241" s="139" t="s">
        <v>481</v>
      </c>
      <c r="C241" s="150" t="s">
        <v>166</v>
      </c>
      <c r="D241" s="157" t="s">
        <v>197</v>
      </c>
      <c r="E241" s="157" t="s">
        <v>214</v>
      </c>
      <c r="F241" s="152">
        <v>1</v>
      </c>
      <c r="G241" s="153">
        <v>226000</v>
      </c>
      <c r="H241" s="154"/>
      <c r="I241" s="155" t="s">
        <v>149</v>
      </c>
      <c r="J241" s="150" t="s">
        <v>17</v>
      </c>
      <c r="K241" s="149">
        <f t="shared" si="4"/>
        <v>226000</v>
      </c>
      <c r="L241" s="148">
        <v>0</v>
      </c>
      <c r="M241" s="28"/>
      <c r="N241" s="28"/>
    </row>
    <row r="242" spans="1:15" s="2" customFormat="1" ht="133.5" customHeight="1" x14ac:dyDescent="0.25">
      <c r="A242" s="114">
        <v>322</v>
      </c>
      <c r="B242" s="139" t="s">
        <v>160</v>
      </c>
      <c r="C242" s="150" t="s">
        <v>166</v>
      </c>
      <c r="D242" s="157" t="s">
        <v>160</v>
      </c>
      <c r="E242" s="157" t="s">
        <v>214</v>
      </c>
      <c r="F242" s="152">
        <v>1</v>
      </c>
      <c r="G242" s="153">
        <v>95000</v>
      </c>
      <c r="H242" s="154"/>
      <c r="I242" s="155" t="s">
        <v>20</v>
      </c>
      <c r="J242" s="150" t="s">
        <v>17</v>
      </c>
      <c r="K242" s="149">
        <f t="shared" si="4"/>
        <v>95000</v>
      </c>
      <c r="L242" s="148">
        <v>0</v>
      </c>
      <c r="M242" s="213">
        <f>(K242/112*12)</f>
        <v>10178.571428571428</v>
      </c>
      <c r="N242" s="213">
        <f>K242-M242</f>
        <v>84821.42857142858</v>
      </c>
      <c r="O242" s="2" t="s">
        <v>513</v>
      </c>
    </row>
    <row r="243" spans="1:15" s="2" customFormat="1" ht="84.75" customHeight="1" x14ac:dyDescent="0.25">
      <c r="A243" s="142">
        <v>323</v>
      </c>
      <c r="B243" s="139" t="s">
        <v>186</v>
      </c>
      <c r="C243" s="150" t="s">
        <v>166</v>
      </c>
      <c r="D243" s="158" t="s">
        <v>187</v>
      </c>
      <c r="E243" s="158" t="s">
        <v>214</v>
      </c>
      <c r="F243" s="152">
        <v>1</v>
      </c>
      <c r="G243" s="153">
        <v>24000</v>
      </c>
      <c r="H243" s="154"/>
      <c r="I243" s="155" t="s">
        <v>177</v>
      </c>
      <c r="J243" s="150" t="s">
        <v>17</v>
      </c>
      <c r="K243" s="149">
        <f t="shared" si="4"/>
        <v>24000</v>
      </c>
      <c r="L243" s="148">
        <v>0</v>
      </c>
      <c r="M243" s="213">
        <f>(K243/112*12)</f>
        <v>2571.4285714285716</v>
      </c>
      <c r="N243" s="213">
        <f>K243-M243</f>
        <v>21428.571428571428</v>
      </c>
      <c r="O243" s="2" t="s">
        <v>513</v>
      </c>
    </row>
    <row r="244" spans="1:15" s="2" customFormat="1" ht="67.5" x14ac:dyDescent="0.25">
      <c r="A244" s="114">
        <v>324</v>
      </c>
      <c r="B244" s="139" t="s">
        <v>176</v>
      </c>
      <c r="C244" s="150" t="s">
        <v>166</v>
      </c>
      <c r="D244" s="158" t="s">
        <v>185</v>
      </c>
      <c r="E244" s="158" t="s">
        <v>214</v>
      </c>
      <c r="F244" s="152">
        <v>1</v>
      </c>
      <c r="G244" s="153">
        <v>44500</v>
      </c>
      <c r="H244" s="154"/>
      <c r="I244" s="155" t="s">
        <v>184</v>
      </c>
      <c r="J244" s="150" t="s">
        <v>17</v>
      </c>
      <c r="K244" s="149">
        <f t="shared" si="4"/>
        <v>44500</v>
      </c>
      <c r="L244" s="148">
        <v>0</v>
      </c>
      <c r="M244" s="28"/>
      <c r="N244" s="28"/>
    </row>
    <row r="245" spans="1:15" s="2" customFormat="1" ht="67.5" x14ac:dyDescent="0.25">
      <c r="A245" s="142">
        <v>325</v>
      </c>
      <c r="B245" s="139" t="s">
        <v>178</v>
      </c>
      <c r="C245" s="150" t="s">
        <v>166</v>
      </c>
      <c r="D245" s="158" t="s">
        <v>183</v>
      </c>
      <c r="E245" s="158" t="s">
        <v>214</v>
      </c>
      <c r="F245" s="152">
        <v>1</v>
      </c>
      <c r="G245" s="153">
        <v>167059.20000000001</v>
      </c>
      <c r="H245" s="154"/>
      <c r="I245" s="155" t="s">
        <v>38</v>
      </c>
      <c r="J245" s="150" t="s">
        <v>17</v>
      </c>
      <c r="K245" s="149">
        <f>G245</f>
        <v>167059.20000000001</v>
      </c>
      <c r="L245" s="148">
        <v>0</v>
      </c>
      <c r="M245" s="213">
        <f>(K245/112*12)</f>
        <v>17899.2</v>
      </c>
      <c r="N245" s="213">
        <f>K245-M245</f>
        <v>149160</v>
      </c>
      <c r="O245" s="214" t="s">
        <v>513</v>
      </c>
    </row>
    <row r="246" spans="1:15" s="2" customFormat="1" ht="77.25" customHeight="1" x14ac:dyDescent="0.25">
      <c r="A246" s="114"/>
      <c r="B246" s="139" t="s">
        <v>496</v>
      </c>
      <c r="C246" s="150" t="s">
        <v>198</v>
      </c>
      <c r="D246" s="158" t="s">
        <v>498</v>
      </c>
      <c r="E246" s="158" t="s">
        <v>214</v>
      </c>
      <c r="F246" s="152">
        <v>1</v>
      </c>
      <c r="G246" s="153">
        <v>109610</v>
      </c>
      <c r="H246" s="154"/>
      <c r="I246" s="155" t="s">
        <v>182</v>
      </c>
      <c r="J246" s="150" t="s">
        <v>499</v>
      </c>
      <c r="K246" s="203">
        <f t="shared" si="4"/>
        <v>109610</v>
      </c>
      <c r="L246" s="148"/>
      <c r="M246" s="28"/>
      <c r="N246" s="28"/>
    </row>
    <row r="247" spans="1:15" s="2" customFormat="1" ht="77.25" customHeight="1" x14ac:dyDescent="0.25">
      <c r="A247" s="114"/>
      <c r="B247" s="139" t="s">
        <v>500</v>
      </c>
      <c r="C247" s="150" t="s">
        <v>198</v>
      </c>
      <c r="D247" s="158" t="s">
        <v>501</v>
      </c>
      <c r="E247" s="158" t="s">
        <v>214</v>
      </c>
      <c r="F247" s="152">
        <v>1</v>
      </c>
      <c r="G247" s="153">
        <v>128430</v>
      </c>
      <c r="H247" s="154"/>
      <c r="I247" s="155" t="s">
        <v>182</v>
      </c>
      <c r="J247" s="150" t="s">
        <v>499</v>
      </c>
      <c r="K247" s="203">
        <v>108480</v>
      </c>
      <c r="L247" s="148"/>
      <c r="M247" s="28"/>
      <c r="N247" s="28"/>
    </row>
    <row r="248" spans="1:15" s="2" customFormat="1" ht="77.25" customHeight="1" x14ac:dyDescent="0.25">
      <c r="A248" s="114"/>
      <c r="B248" s="139" t="s">
        <v>502</v>
      </c>
      <c r="C248" s="150" t="s">
        <v>198</v>
      </c>
      <c r="D248" s="157" t="s">
        <v>502</v>
      </c>
      <c r="E248" s="158" t="s">
        <v>214</v>
      </c>
      <c r="F248" s="152">
        <v>1</v>
      </c>
      <c r="G248" s="153">
        <v>129950</v>
      </c>
      <c r="H248" s="154"/>
      <c r="I248" s="155" t="s">
        <v>182</v>
      </c>
      <c r="J248" s="150" t="s">
        <v>499</v>
      </c>
      <c r="K248" s="203">
        <f t="shared" si="4"/>
        <v>129950</v>
      </c>
      <c r="L248" s="148"/>
      <c r="M248" s="28"/>
      <c r="N248" s="28"/>
    </row>
    <row r="249" spans="1:15" s="2" customFormat="1" ht="77.25" customHeight="1" x14ac:dyDescent="0.25">
      <c r="A249" s="114"/>
      <c r="B249" s="139" t="s">
        <v>503</v>
      </c>
      <c r="C249" s="150" t="s">
        <v>198</v>
      </c>
      <c r="D249" s="157" t="s">
        <v>503</v>
      </c>
      <c r="E249" s="158" t="s">
        <v>214</v>
      </c>
      <c r="F249" s="152">
        <v>1</v>
      </c>
      <c r="G249" s="153">
        <v>123600</v>
      </c>
      <c r="H249" s="154"/>
      <c r="I249" s="155" t="s">
        <v>182</v>
      </c>
      <c r="J249" s="150" t="s">
        <v>499</v>
      </c>
      <c r="K249" s="203">
        <f t="shared" si="4"/>
        <v>123600</v>
      </c>
      <c r="L249" s="148"/>
      <c r="M249" s="28"/>
      <c r="N249" s="28"/>
    </row>
    <row r="250" spans="1:15" s="2" customFormat="1" ht="77.25" customHeight="1" x14ac:dyDescent="0.25">
      <c r="A250" s="114"/>
      <c r="B250" s="139" t="s">
        <v>504</v>
      </c>
      <c r="C250" s="150" t="s">
        <v>198</v>
      </c>
      <c r="D250" s="157" t="s">
        <v>504</v>
      </c>
      <c r="E250" s="158" t="s">
        <v>214</v>
      </c>
      <c r="F250" s="152">
        <v>1</v>
      </c>
      <c r="G250" s="153">
        <v>169500</v>
      </c>
      <c r="H250" s="154"/>
      <c r="I250" s="155" t="s">
        <v>182</v>
      </c>
      <c r="J250" s="150"/>
      <c r="K250" s="203">
        <f t="shared" si="4"/>
        <v>169500</v>
      </c>
      <c r="L250" s="148"/>
      <c r="M250" s="28"/>
      <c r="N250" s="28"/>
    </row>
    <row r="251" spans="1:15" s="2" customFormat="1" ht="77.25" customHeight="1" x14ac:dyDescent="0.25">
      <c r="A251" s="114"/>
      <c r="B251" s="139" t="s">
        <v>505</v>
      </c>
      <c r="C251" s="150" t="s">
        <v>198</v>
      </c>
      <c r="D251" s="157" t="s">
        <v>505</v>
      </c>
      <c r="E251" s="158" t="s">
        <v>214</v>
      </c>
      <c r="F251" s="152">
        <v>1</v>
      </c>
      <c r="G251" s="153">
        <v>138950</v>
      </c>
      <c r="H251" s="154"/>
      <c r="I251" s="155" t="s">
        <v>182</v>
      </c>
      <c r="J251" s="150"/>
      <c r="K251" s="203">
        <f t="shared" si="4"/>
        <v>138950</v>
      </c>
      <c r="L251" s="148"/>
      <c r="M251" s="28"/>
      <c r="N251" s="28"/>
    </row>
    <row r="252" spans="1:15" s="2" customFormat="1" ht="77.25" customHeight="1" x14ac:dyDescent="0.25">
      <c r="A252" s="114"/>
      <c r="B252" s="139" t="s">
        <v>506</v>
      </c>
      <c r="C252" s="150" t="s">
        <v>198</v>
      </c>
      <c r="D252" s="157" t="s">
        <v>506</v>
      </c>
      <c r="E252" s="158" t="s">
        <v>214</v>
      </c>
      <c r="F252" s="152">
        <v>1</v>
      </c>
      <c r="G252" s="153">
        <v>115200</v>
      </c>
      <c r="H252" s="154"/>
      <c r="I252" s="155" t="s">
        <v>182</v>
      </c>
      <c r="J252" s="150"/>
      <c r="K252" s="203">
        <f t="shared" si="4"/>
        <v>115200</v>
      </c>
      <c r="L252" s="148"/>
      <c r="M252" s="28"/>
      <c r="N252" s="28"/>
    </row>
    <row r="253" spans="1:15" s="2" customFormat="1" ht="77.25" customHeight="1" x14ac:dyDescent="0.25">
      <c r="A253" s="114"/>
      <c r="B253" s="139" t="s">
        <v>507</v>
      </c>
      <c r="C253" s="150" t="s">
        <v>198</v>
      </c>
      <c r="D253" s="157" t="s">
        <v>507</v>
      </c>
      <c r="E253" s="158" t="s">
        <v>214</v>
      </c>
      <c r="F253" s="152">
        <v>1</v>
      </c>
      <c r="G253" s="153">
        <v>2400</v>
      </c>
      <c r="H253" s="154"/>
      <c r="I253" s="155" t="s">
        <v>182</v>
      </c>
      <c r="J253" s="150"/>
      <c r="K253" s="149">
        <f t="shared" si="4"/>
        <v>2400</v>
      </c>
      <c r="L253" s="148"/>
      <c r="M253" s="28"/>
      <c r="N253" s="28"/>
    </row>
    <row r="254" spans="1:15" s="2" customFormat="1" ht="67.5" x14ac:dyDescent="0.25">
      <c r="A254" s="142"/>
      <c r="B254" s="139" t="s">
        <v>495</v>
      </c>
      <c r="C254" s="150" t="s">
        <v>198</v>
      </c>
      <c r="D254" s="157" t="s">
        <v>492</v>
      </c>
      <c r="E254" s="158" t="s">
        <v>214</v>
      </c>
      <c r="F254" s="152">
        <v>1</v>
      </c>
      <c r="G254" s="153">
        <v>354300</v>
      </c>
      <c r="H254" s="154"/>
      <c r="I254" s="155"/>
      <c r="J254" s="150"/>
      <c r="K254" s="149">
        <f t="shared" si="4"/>
        <v>354300</v>
      </c>
      <c r="L254" s="148"/>
      <c r="M254" s="213">
        <f>(K254/112*12)</f>
        <v>37960.71428571429</v>
      </c>
      <c r="N254" s="213">
        <f>K254-M254</f>
        <v>316339.28571428568</v>
      </c>
      <c r="O254" s="2" t="s">
        <v>513</v>
      </c>
    </row>
    <row r="255" spans="1:15" s="2" customFormat="1" ht="67.5" x14ac:dyDescent="0.25">
      <c r="A255" s="142"/>
      <c r="B255" s="139" t="s">
        <v>493</v>
      </c>
      <c r="C255" s="150" t="s">
        <v>198</v>
      </c>
      <c r="D255" s="199" t="s">
        <v>493</v>
      </c>
      <c r="E255" s="158" t="s">
        <v>214</v>
      </c>
      <c r="F255" s="152">
        <v>1</v>
      </c>
      <c r="G255" s="153">
        <v>210000</v>
      </c>
      <c r="H255" s="154"/>
      <c r="I255" s="155" t="s">
        <v>494</v>
      </c>
      <c r="J255" s="150" t="s">
        <v>17</v>
      </c>
      <c r="K255" s="149">
        <f t="shared" si="4"/>
        <v>210000</v>
      </c>
      <c r="L255" s="148"/>
      <c r="M255" s="28"/>
      <c r="N255" s="28"/>
    </row>
    <row r="256" spans="1:15" s="2" customFormat="1" ht="67.5" x14ac:dyDescent="0.25">
      <c r="A256" s="142">
        <v>329</v>
      </c>
      <c r="B256" s="139" t="s">
        <v>188</v>
      </c>
      <c r="C256" s="150" t="s">
        <v>217</v>
      </c>
      <c r="D256" s="157" t="s">
        <v>476</v>
      </c>
      <c r="E256" s="158" t="s">
        <v>214</v>
      </c>
      <c r="F256" s="152">
        <v>1</v>
      </c>
      <c r="G256" s="153">
        <v>217200</v>
      </c>
      <c r="H256" s="154"/>
      <c r="I256" s="155" t="s">
        <v>16</v>
      </c>
      <c r="J256" s="150" t="s">
        <v>17</v>
      </c>
      <c r="K256" s="149">
        <f t="shared" si="4"/>
        <v>217200</v>
      </c>
      <c r="L256" s="148">
        <v>0</v>
      </c>
      <c r="M256" s="28"/>
      <c r="N256" s="28"/>
    </row>
    <row r="257" spans="1:15" s="2" customFormat="1" ht="67.5" x14ac:dyDescent="0.25">
      <c r="A257" s="142"/>
      <c r="B257" s="139" t="s">
        <v>188</v>
      </c>
      <c r="C257" s="150" t="s">
        <v>217</v>
      </c>
      <c r="D257" s="157" t="s">
        <v>475</v>
      </c>
      <c r="E257" s="158" t="s">
        <v>214</v>
      </c>
      <c r="F257" s="152">
        <v>1</v>
      </c>
      <c r="G257" s="153">
        <v>17000</v>
      </c>
      <c r="H257" s="154"/>
      <c r="I257" s="155"/>
      <c r="J257" s="150" t="s">
        <v>17</v>
      </c>
      <c r="K257" s="149">
        <f t="shared" si="4"/>
        <v>17000</v>
      </c>
      <c r="L257" s="148"/>
      <c r="M257" s="28"/>
      <c r="N257" s="28"/>
    </row>
    <row r="258" spans="1:15" s="2" customFormat="1" ht="108.75" x14ac:dyDescent="0.25">
      <c r="A258" s="114">
        <v>330</v>
      </c>
      <c r="B258" s="139" t="s">
        <v>190</v>
      </c>
      <c r="C258" s="150" t="s">
        <v>166</v>
      </c>
      <c r="D258" s="157" t="s">
        <v>190</v>
      </c>
      <c r="E258" s="158" t="s">
        <v>214</v>
      </c>
      <c r="F258" s="152">
        <v>1</v>
      </c>
      <c r="G258" s="153">
        <v>164868</v>
      </c>
      <c r="H258" s="154"/>
      <c r="I258" s="155" t="s">
        <v>16</v>
      </c>
      <c r="J258" s="150" t="s">
        <v>17</v>
      </c>
      <c r="K258" s="149">
        <f>G258</f>
        <v>164868</v>
      </c>
      <c r="L258" s="148">
        <v>0</v>
      </c>
      <c r="M258" s="213">
        <f>(K258/112*12)</f>
        <v>17664.428571428572</v>
      </c>
      <c r="N258" s="213">
        <f>K258-M258</f>
        <v>147203.57142857142</v>
      </c>
      <c r="O258" s="2" t="s">
        <v>513</v>
      </c>
    </row>
    <row r="259" spans="1:15" s="2" customFormat="1" ht="64.5" customHeight="1" x14ac:dyDescent="0.25">
      <c r="A259" s="114">
        <v>334</v>
      </c>
      <c r="B259" s="139" t="s">
        <v>215</v>
      </c>
      <c r="C259" s="159" t="s">
        <v>166</v>
      </c>
      <c r="D259" s="157" t="s">
        <v>215</v>
      </c>
      <c r="E259" s="158" t="s">
        <v>214</v>
      </c>
      <c r="F259" s="152">
        <v>1</v>
      </c>
      <c r="G259" s="153">
        <v>218200</v>
      </c>
      <c r="H259" s="154"/>
      <c r="I259" s="155" t="s">
        <v>189</v>
      </c>
      <c r="J259" s="159" t="s">
        <v>17</v>
      </c>
      <c r="K259" s="149">
        <v>218200</v>
      </c>
      <c r="L259" s="82"/>
      <c r="M259" s="213">
        <f>(K259/112*12)</f>
        <v>23378.571428571428</v>
      </c>
      <c r="N259" s="213">
        <f>K259-M259</f>
        <v>194821.42857142858</v>
      </c>
      <c r="O259" s="2" t="s">
        <v>513</v>
      </c>
    </row>
    <row r="260" spans="1:15" s="2" customFormat="1" ht="15.75" thickBot="1" x14ac:dyDescent="0.3">
      <c r="A260" s="160"/>
      <c r="B260" s="161"/>
      <c r="C260" s="162"/>
      <c r="D260" s="163"/>
      <c r="E260" s="163"/>
      <c r="F260" s="164"/>
      <c r="G260" s="165"/>
      <c r="H260" s="166"/>
      <c r="I260" s="167"/>
      <c r="J260" s="162" t="s">
        <v>24</v>
      </c>
      <c r="K260" s="168">
        <f>SUM(K221:K259)</f>
        <v>4446807.2</v>
      </c>
      <c r="L260" s="169"/>
      <c r="M260" s="28"/>
      <c r="N260" s="28"/>
    </row>
    <row r="261" spans="1:15" s="2" customFormat="1" x14ac:dyDescent="0.25">
      <c r="A261" s="365" t="s">
        <v>167</v>
      </c>
      <c r="B261" s="366"/>
      <c r="C261" s="366"/>
      <c r="D261" s="366"/>
      <c r="E261" s="366"/>
      <c r="F261" s="366"/>
      <c r="G261" s="366"/>
      <c r="H261" s="366"/>
      <c r="I261" s="366"/>
      <c r="J261" s="366"/>
      <c r="K261" s="366"/>
      <c r="L261" s="367"/>
      <c r="M261" s="28"/>
      <c r="N261" s="28"/>
    </row>
    <row r="262" spans="1:15" s="2" customFormat="1" ht="67.5" x14ac:dyDescent="0.25">
      <c r="A262" s="120">
        <v>326</v>
      </c>
      <c r="B262" s="121" t="s">
        <v>181</v>
      </c>
      <c r="C262" s="79" t="s">
        <v>166</v>
      </c>
      <c r="D262" s="122" t="s">
        <v>168</v>
      </c>
      <c r="E262" s="122" t="s">
        <v>214</v>
      </c>
      <c r="F262" s="123">
        <v>1</v>
      </c>
      <c r="G262" s="124">
        <v>18500</v>
      </c>
      <c r="H262" s="125"/>
      <c r="I262" s="126"/>
      <c r="J262" s="79" t="s">
        <v>17</v>
      </c>
      <c r="K262" s="119">
        <f>G262</f>
        <v>18500</v>
      </c>
      <c r="L262" s="127">
        <v>0</v>
      </c>
      <c r="M262" s="28"/>
      <c r="N262" s="28"/>
    </row>
    <row r="263" spans="1:15" s="2" customFormat="1" ht="68.25" thickBot="1" x14ac:dyDescent="0.3">
      <c r="A263" s="120">
        <v>327</v>
      </c>
      <c r="B263" s="121" t="s">
        <v>180</v>
      </c>
      <c r="C263" s="79" t="s">
        <v>166</v>
      </c>
      <c r="D263" s="122" t="s">
        <v>168</v>
      </c>
      <c r="E263" s="122" t="s">
        <v>214</v>
      </c>
      <c r="F263" s="123">
        <v>1</v>
      </c>
      <c r="G263" s="124">
        <v>18500</v>
      </c>
      <c r="H263" s="125"/>
      <c r="I263" s="126"/>
      <c r="J263" s="79" t="s">
        <v>17</v>
      </c>
      <c r="K263" s="119">
        <f>G263</f>
        <v>18500</v>
      </c>
      <c r="L263" s="127"/>
      <c r="M263" s="28"/>
      <c r="N263" s="28"/>
    </row>
    <row r="264" spans="1:15" s="2" customFormat="1" ht="15.75" thickBot="1" x14ac:dyDescent="0.3">
      <c r="A264" s="128"/>
      <c r="B264" s="129"/>
      <c r="C264" s="130"/>
      <c r="D264" s="131"/>
      <c r="E264" s="131"/>
      <c r="F264" s="132"/>
      <c r="G264" s="133"/>
      <c r="H264" s="134"/>
      <c r="I264" s="135"/>
      <c r="J264" s="170" t="s">
        <v>24</v>
      </c>
      <c r="K264" s="171">
        <f>SUM(K262:K263)</f>
        <v>37000</v>
      </c>
      <c r="L264" s="137"/>
      <c r="M264" s="28"/>
      <c r="N264" s="28"/>
    </row>
    <row r="265" spans="1:15" s="2" customFormat="1" x14ac:dyDescent="0.25">
      <c r="A265" s="362" t="s">
        <v>169</v>
      </c>
      <c r="B265" s="368"/>
      <c r="C265" s="368"/>
      <c r="D265" s="368"/>
      <c r="E265" s="368"/>
      <c r="F265" s="368"/>
      <c r="G265" s="368"/>
      <c r="H265" s="368"/>
      <c r="I265" s="368"/>
      <c r="J265" s="368"/>
      <c r="K265" s="368"/>
      <c r="L265" s="369"/>
      <c r="M265" s="28"/>
      <c r="N265" s="28"/>
    </row>
    <row r="266" spans="1:15" s="2" customFormat="1" ht="67.5" x14ac:dyDescent="0.25">
      <c r="A266" s="114">
        <v>328</v>
      </c>
      <c r="B266" s="172" t="s">
        <v>170</v>
      </c>
      <c r="C266" s="79" t="s">
        <v>198</v>
      </c>
      <c r="D266" s="173" t="s">
        <v>191</v>
      </c>
      <c r="E266" s="122" t="s">
        <v>214</v>
      </c>
      <c r="F266" s="116">
        <v>1</v>
      </c>
      <c r="G266" s="117">
        <v>10558000</v>
      </c>
      <c r="H266" s="118"/>
      <c r="I266" s="81"/>
      <c r="J266" s="79" t="s">
        <v>17</v>
      </c>
      <c r="K266" s="149">
        <f>F266*G266</f>
        <v>10558000</v>
      </c>
      <c r="L266" s="82">
        <v>0</v>
      </c>
      <c r="M266" s="28">
        <f>(K266/112*12)</f>
        <v>1131214.2857142857</v>
      </c>
      <c r="N266" s="28">
        <f>K266-M266</f>
        <v>9426785.7142857146</v>
      </c>
    </row>
    <row r="267" spans="1:15" s="2" customFormat="1" ht="67.5" x14ac:dyDescent="0.25">
      <c r="A267" s="114">
        <v>329</v>
      </c>
      <c r="B267" s="172" t="s">
        <v>171</v>
      </c>
      <c r="C267" s="79" t="s">
        <v>198</v>
      </c>
      <c r="D267" s="173" t="s">
        <v>192</v>
      </c>
      <c r="E267" s="122" t="s">
        <v>214</v>
      </c>
      <c r="F267" s="116">
        <v>1</v>
      </c>
      <c r="G267" s="117">
        <v>964000</v>
      </c>
      <c r="H267" s="118"/>
      <c r="I267" s="81"/>
      <c r="J267" s="79" t="s">
        <v>17</v>
      </c>
      <c r="K267" s="149">
        <f>F267*G267</f>
        <v>964000</v>
      </c>
      <c r="L267" s="82">
        <v>0</v>
      </c>
      <c r="M267" s="28">
        <f>(K267/112*12)</f>
        <v>103285.71428571429</v>
      </c>
      <c r="N267" s="28">
        <f>K267-M267</f>
        <v>860714.28571428568</v>
      </c>
    </row>
    <row r="268" spans="1:15" s="2" customFormat="1" ht="68.25" thickBot="1" x14ac:dyDescent="0.3">
      <c r="A268" s="120">
        <v>330</v>
      </c>
      <c r="B268" s="174" t="s">
        <v>172</v>
      </c>
      <c r="C268" s="79" t="s">
        <v>198</v>
      </c>
      <c r="D268" s="156" t="s">
        <v>193</v>
      </c>
      <c r="E268" s="122" t="s">
        <v>214</v>
      </c>
      <c r="F268" s="123">
        <v>1</v>
      </c>
      <c r="G268" s="124">
        <v>1231000</v>
      </c>
      <c r="H268" s="125"/>
      <c r="I268" s="126"/>
      <c r="J268" s="79" t="s">
        <v>17</v>
      </c>
      <c r="K268" s="149">
        <f>F268*G268</f>
        <v>1231000</v>
      </c>
      <c r="L268" s="127">
        <v>0</v>
      </c>
      <c r="M268" s="28">
        <f>(K268/112*12)</f>
        <v>131892.85714285716</v>
      </c>
      <c r="N268" s="28">
        <f>K268-M268</f>
        <v>1099107.1428571427</v>
      </c>
    </row>
    <row r="269" spans="1:15" s="2" customFormat="1" ht="15.75" thickBot="1" x14ac:dyDescent="0.3">
      <c r="A269" s="128"/>
      <c r="B269" s="129"/>
      <c r="C269" s="130"/>
      <c r="D269" s="131"/>
      <c r="E269" s="131"/>
      <c r="F269" s="132"/>
      <c r="G269" s="133"/>
      <c r="H269" s="134"/>
      <c r="I269" s="135"/>
      <c r="J269" s="170" t="s">
        <v>24</v>
      </c>
      <c r="K269" s="171">
        <f>SUM(K266:K268)</f>
        <v>12753000</v>
      </c>
      <c r="L269" s="137"/>
      <c r="M269" s="28"/>
      <c r="N269" s="28"/>
    </row>
    <row r="270" spans="1:15" s="2" customFormat="1" x14ac:dyDescent="0.25">
      <c r="A270" s="365" t="s">
        <v>173</v>
      </c>
      <c r="B270" s="366"/>
      <c r="C270" s="366"/>
      <c r="D270" s="366"/>
      <c r="E270" s="366"/>
      <c r="F270" s="366"/>
      <c r="G270" s="366"/>
      <c r="H270" s="366"/>
      <c r="I270" s="366"/>
      <c r="J270" s="366"/>
      <c r="K270" s="366"/>
      <c r="L270" s="367"/>
      <c r="M270" s="28"/>
      <c r="N270" s="28"/>
    </row>
    <row r="271" spans="1:15" s="2" customFormat="1" ht="68.25" thickBot="1" x14ac:dyDescent="0.3">
      <c r="A271" s="114">
        <v>332</v>
      </c>
      <c r="B271" s="175" t="s">
        <v>174</v>
      </c>
      <c r="C271" s="79" t="s">
        <v>198</v>
      </c>
      <c r="D271" s="173" t="s">
        <v>175</v>
      </c>
      <c r="E271" s="122" t="s">
        <v>214</v>
      </c>
      <c r="F271" s="116">
        <v>1</v>
      </c>
      <c r="G271" s="117">
        <v>596000</v>
      </c>
      <c r="H271" s="118"/>
      <c r="I271" s="81"/>
      <c r="J271" s="79" t="s">
        <v>17</v>
      </c>
      <c r="K271" s="149">
        <f>F271*G271</f>
        <v>596000</v>
      </c>
      <c r="L271" s="82">
        <v>0</v>
      </c>
      <c r="M271" s="28">
        <f>(K271/112*12)</f>
        <v>63857.142857142855</v>
      </c>
      <c r="N271" s="28">
        <f>K271-M271</f>
        <v>532142.85714285716</v>
      </c>
    </row>
    <row r="272" spans="1:15" s="2" customFormat="1" ht="15.75" thickBot="1" x14ac:dyDescent="0.3">
      <c r="A272" s="128"/>
      <c r="B272" s="129"/>
      <c r="C272" s="130"/>
      <c r="D272" s="131"/>
      <c r="E272" s="131"/>
      <c r="F272" s="132"/>
      <c r="G272" s="133"/>
      <c r="H272" s="134"/>
      <c r="I272" s="135"/>
      <c r="J272" s="170" t="s">
        <v>24</v>
      </c>
      <c r="K272" s="171">
        <f>SUM(K271:K271)</f>
        <v>596000</v>
      </c>
      <c r="L272" s="137"/>
      <c r="M272" s="28"/>
      <c r="N272" s="28"/>
    </row>
    <row r="273" spans="1:14" s="2" customFormat="1" x14ac:dyDescent="0.25">
      <c r="A273" s="176"/>
      <c r="B273" s="177"/>
      <c r="C273" s="178"/>
      <c r="D273" s="179"/>
      <c r="E273" s="179"/>
      <c r="F273" s="180"/>
      <c r="G273" s="181"/>
      <c r="H273" s="182"/>
      <c r="I273" s="183"/>
      <c r="J273" s="178"/>
      <c r="K273" s="184"/>
      <c r="L273" s="185"/>
      <c r="M273" s="28"/>
    </row>
    <row r="274" spans="1:14" x14ac:dyDescent="0.25">
      <c r="A274" s="186"/>
      <c r="B274" s="190"/>
      <c r="C274" s="190"/>
      <c r="D274" s="190"/>
      <c r="E274" s="190"/>
      <c r="F274" s="190"/>
      <c r="G274" s="190"/>
      <c r="H274" s="186"/>
      <c r="I274" s="186"/>
      <c r="J274" s="186"/>
      <c r="K274" s="184"/>
      <c r="L274" s="185"/>
      <c r="M274" s="28"/>
    </row>
    <row r="275" spans="1:14" x14ac:dyDescent="0.25">
      <c r="A275" s="188" t="s">
        <v>3</v>
      </c>
      <c r="B275" s="190"/>
      <c r="C275" s="190"/>
      <c r="D275" s="189" t="e">
        <f>SUM(K272+K269+K264+K260+K219+K80+K76)</f>
        <v>#VALUE!</v>
      </c>
      <c r="E275" s="355" t="s">
        <v>216</v>
      </c>
      <c r="F275" s="356"/>
      <c r="G275" s="356"/>
      <c r="H275" s="356"/>
      <c r="I275" s="356"/>
      <c r="J275" s="356"/>
      <c r="K275" s="356"/>
      <c r="L275" s="356"/>
      <c r="M275" s="28"/>
    </row>
    <row r="276" spans="1:14" x14ac:dyDescent="0.25">
      <c r="A276" s="186"/>
      <c r="B276" s="190"/>
      <c r="C276" s="190"/>
      <c r="D276" s="190"/>
      <c r="E276" s="355"/>
      <c r="F276" s="355"/>
      <c r="G276" s="355"/>
      <c r="H276" s="186"/>
      <c r="I276" s="186"/>
      <c r="J276" s="186"/>
      <c r="K276" s="184"/>
      <c r="L276" s="185"/>
      <c r="M276" s="28"/>
    </row>
    <row r="277" spans="1:14" x14ac:dyDescent="0.25">
      <c r="A277" s="186"/>
      <c r="B277" s="191" t="s">
        <v>2</v>
      </c>
      <c r="C277" s="103"/>
      <c r="D277" s="103"/>
      <c r="E277" s="103"/>
      <c r="F277" s="192"/>
      <c r="G277" s="193"/>
      <c r="H277" s="186"/>
      <c r="I277" s="186"/>
      <c r="J277" s="186"/>
      <c r="K277" s="184"/>
      <c r="L277" s="185"/>
      <c r="M277" s="28"/>
    </row>
    <row r="278" spans="1:14" x14ac:dyDescent="0.25">
      <c r="A278" s="186"/>
      <c r="B278" s="191"/>
      <c r="C278" s="103"/>
      <c r="D278" s="103"/>
      <c r="E278" s="103"/>
      <c r="F278" s="192"/>
      <c r="G278" s="193"/>
      <c r="H278" s="186"/>
      <c r="I278" s="186"/>
      <c r="J278" s="186"/>
      <c r="K278" s="184"/>
      <c r="L278" s="185"/>
      <c r="M278" s="28"/>
    </row>
    <row r="279" spans="1:14" x14ac:dyDescent="0.25">
      <c r="A279" s="186"/>
      <c r="B279" s="191" t="s">
        <v>1</v>
      </c>
      <c r="C279" s="103"/>
      <c r="D279" s="103"/>
      <c r="E279" s="103"/>
      <c r="F279" s="192"/>
      <c r="G279" s="193"/>
      <c r="H279" s="186"/>
      <c r="I279" s="186"/>
      <c r="J279" s="186"/>
      <c r="K279" s="184"/>
      <c r="L279" s="185"/>
      <c r="M279" s="28"/>
      <c r="N279"/>
    </row>
    <row r="280" spans="1:14" x14ac:dyDescent="0.25">
      <c r="A280" s="186"/>
      <c r="B280" s="100"/>
      <c r="C280" s="99"/>
      <c r="D280" s="99"/>
      <c r="E280" s="99"/>
      <c r="F280" s="102"/>
      <c r="G280" s="186"/>
      <c r="H280" s="186"/>
      <c r="I280" s="186"/>
      <c r="J280" s="186"/>
      <c r="K280" s="184"/>
      <c r="L280" s="185"/>
      <c r="M280" s="28"/>
      <c r="N280"/>
    </row>
    <row r="281" spans="1:14" x14ac:dyDescent="0.25">
      <c r="A281" s="186"/>
      <c r="B281" s="100"/>
      <c r="C281" s="99"/>
      <c r="D281" s="99"/>
      <c r="E281" s="99"/>
      <c r="F281" s="102"/>
      <c r="G281" s="186"/>
      <c r="H281" s="186"/>
      <c r="I281" s="186"/>
      <c r="J281" s="186"/>
      <c r="K281" s="184"/>
      <c r="L281" s="185"/>
      <c r="M281" s="28"/>
      <c r="N281"/>
    </row>
    <row r="282" spans="1:14" ht="23.25" x14ac:dyDescent="0.25">
      <c r="A282" s="186"/>
      <c r="B282" s="100" t="s">
        <v>15</v>
      </c>
      <c r="C282" s="99"/>
      <c r="D282" s="99"/>
      <c r="E282" s="99"/>
      <c r="F282" s="102"/>
      <c r="G282" s="186"/>
      <c r="H282" s="186"/>
      <c r="I282" s="186"/>
      <c r="J282" s="186"/>
      <c r="K282" s="184"/>
      <c r="L282" s="185"/>
      <c r="M282" s="28"/>
      <c r="N282"/>
    </row>
    <row r="283" spans="1:14" x14ac:dyDescent="0.25">
      <c r="A283" s="186"/>
      <c r="B283" s="100" t="s">
        <v>0</v>
      </c>
      <c r="C283" s="99"/>
      <c r="D283" s="99"/>
      <c r="E283" s="99"/>
      <c r="F283" s="102"/>
      <c r="G283" s="186"/>
      <c r="H283" s="186"/>
      <c r="I283" s="186"/>
      <c r="J283" s="186"/>
      <c r="K283" s="184"/>
      <c r="L283" s="185"/>
      <c r="M283" s="28"/>
      <c r="N283"/>
    </row>
    <row r="284" spans="1:14" x14ac:dyDescent="0.25">
      <c r="A284" s="186"/>
      <c r="B284" s="186"/>
      <c r="C284" s="186"/>
      <c r="D284" s="186"/>
      <c r="E284" s="186"/>
      <c r="F284" s="186"/>
      <c r="G284" s="186"/>
      <c r="H284" s="186"/>
      <c r="I284" s="186"/>
      <c r="J284" s="186"/>
      <c r="K284" s="184"/>
      <c r="L284" s="185"/>
      <c r="M284" s="28"/>
      <c r="N284"/>
    </row>
    <row r="285" spans="1:14" x14ac:dyDescent="0.25">
      <c r="A285" s="186"/>
      <c r="B285" s="186"/>
      <c r="C285" s="186"/>
      <c r="D285" s="186"/>
      <c r="E285" s="186"/>
      <c r="F285" s="186"/>
      <c r="G285" s="186"/>
      <c r="H285" s="186"/>
      <c r="I285" s="186"/>
      <c r="J285" s="186"/>
      <c r="K285" s="184"/>
      <c r="L285" s="185"/>
      <c r="M285" s="28"/>
      <c r="N285"/>
    </row>
    <row r="286" spans="1:14" s="2" customFormat="1" x14ac:dyDescent="0.25">
      <c r="A286" s="176"/>
      <c r="B286" s="177"/>
      <c r="C286" s="194"/>
      <c r="D286" s="179"/>
      <c r="E286" s="179"/>
      <c r="F286" s="180"/>
      <c r="G286" s="181"/>
      <c r="H286" s="182"/>
      <c r="I286" s="183"/>
      <c r="J286" s="178"/>
      <c r="K286" s="184"/>
      <c r="L286" s="185"/>
      <c r="M286" s="28"/>
    </row>
    <row r="287" spans="1:14" s="2" customFormat="1" x14ac:dyDescent="0.25">
      <c r="A287" s="195"/>
      <c r="B287" s="177"/>
      <c r="C287" s="194"/>
      <c r="D287" s="179"/>
      <c r="E287" s="179"/>
      <c r="F287" s="180"/>
      <c r="G287" s="181"/>
      <c r="H287" s="182"/>
      <c r="I287" s="183"/>
      <c r="J287" s="178"/>
      <c r="K287" s="184"/>
      <c r="L287" s="185"/>
      <c r="M287" s="28"/>
    </row>
    <row r="288" spans="1:14" s="2" customFormat="1" x14ac:dyDescent="0.25">
      <c r="A288" s="176"/>
      <c r="B288" s="196"/>
      <c r="C288" s="194"/>
      <c r="D288" s="179"/>
      <c r="E288" s="179"/>
      <c r="F288" s="180"/>
      <c r="G288" s="181"/>
      <c r="H288" s="182"/>
      <c r="I288" s="183"/>
      <c r="J288" s="178"/>
      <c r="K288" s="184"/>
      <c r="L288" s="185"/>
      <c r="M288" s="28"/>
    </row>
    <row r="289" spans="1:13" s="2" customFormat="1" x14ac:dyDescent="0.25">
      <c r="A289" s="195"/>
      <c r="B289" s="177"/>
      <c r="C289" s="194"/>
      <c r="D289" s="179"/>
      <c r="E289" s="179"/>
      <c r="F289" s="180"/>
      <c r="G289" s="181"/>
      <c r="H289" s="182"/>
      <c r="I289" s="183"/>
      <c r="J289" s="178"/>
      <c r="K289" s="184"/>
      <c r="L289" s="185"/>
      <c r="M289" s="28"/>
    </row>
    <row r="290" spans="1:13" s="2" customFormat="1" x14ac:dyDescent="0.25">
      <c r="A290" s="176"/>
      <c r="B290" s="177"/>
      <c r="C290" s="194"/>
      <c r="D290" s="179"/>
      <c r="E290" s="179"/>
      <c r="F290" s="180"/>
      <c r="G290" s="181"/>
      <c r="H290" s="182"/>
      <c r="I290" s="183"/>
      <c r="J290" s="178"/>
      <c r="K290" s="184"/>
      <c r="L290" s="185"/>
      <c r="M290" s="28"/>
    </row>
    <row r="291" spans="1:13" s="2" customFormat="1" x14ac:dyDescent="0.25">
      <c r="A291" s="195"/>
      <c r="B291" s="177"/>
      <c r="C291" s="194"/>
      <c r="D291" s="179"/>
      <c r="E291" s="179"/>
      <c r="F291" s="180"/>
      <c r="G291" s="181"/>
      <c r="H291" s="182"/>
      <c r="I291" s="183"/>
      <c r="J291" s="178"/>
      <c r="K291" s="184"/>
      <c r="L291" s="185"/>
      <c r="M291" s="28"/>
    </row>
    <row r="292" spans="1:13" s="2" customFormat="1" x14ac:dyDescent="0.25">
      <c r="A292" s="176"/>
      <c r="B292" s="177"/>
      <c r="C292" s="194"/>
      <c r="D292" s="179"/>
      <c r="E292" s="179"/>
      <c r="F292" s="180"/>
      <c r="G292" s="181"/>
      <c r="H292" s="182"/>
      <c r="I292" s="183"/>
      <c r="J292" s="178"/>
      <c r="K292" s="184"/>
      <c r="L292" s="185"/>
      <c r="M292" s="28"/>
    </row>
    <row r="293" spans="1:13" s="2" customFormat="1" x14ac:dyDescent="0.25">
      <c r="A293" s="12"/>
      <c r="B293" s="22"/>
      <c r="C293" s="14"/>
      <c r="D293" s="15"/>
      <c r="E293" s="15"/>
      <c r="F293" s="24"/>
      <c r="G293" s="16"/>
      <c r="H293" s="23"/>
      <c r="I293" s="17"/>
      <c r="J293" s="18"/>
      <c r="K293" s="56"/>
      <c r="L293" s="20"/>
      <c r="M293" s="28"/>
    </row>
    <row r="294" spans="1:13" s="2" customFormat="1" x14ac:dyDescent="0.25">
      <c r="A294" s="21"/>
      <c r="B294" s="22"/>
      <c r="C294" s="14"/>
      <c r="D294" s="15"/>
      <c r="E294" s="15"/>
      <c r="F294" s="24"/>
      <c r="G294" s="16"/>
      <c r="H294" s="23"/>
      <c r="I294" s="17"/>
      <c r="J294" s="18"/>
      <c r="K294" s="56"/>
      <c r="L294" s="20"/>
      <c r="M294" s="28"/>
    </row>
    <row r="295" spans="1:13" s="2" customFormat="1" x14ac:dyDescent="0.25">
      <c r="A295" s="12"/>
      <c r="B295" s="22"/>
      <c r="C295" s="14"/>
      <c r="D295" s="15"/>
      <c r="E295" s="15"/>
      <c r="F295" s="24"/>
      <c r="G295" s="16"/>
      <c r="H295" s="23"/>
      <c r="I295" s="17"/>
      <c r="J295" s="18"/>
      <c r="K295" s="56"/>
      <c r="L295" s="20"/>
      <c r="M295" s="28"/>
    </row>
    <row r="296" spans="1:13" s="2" customFormat="1" x14ac:dyDescent="0.25">
      <c r="A296" s="21"/>
      <c r="B296" s="22"/>
      <c r="C296" s="14"/>
      <c r="D296" s="15"/>
      <c r="E296" s="15"/>
      <c r="F296" s="24"/>
      <c r="G296" s="16"/>
      <c r="H296" s="23"/>
      <c r="I296" s="17"/>
      <c r="J296" s="18"/>
      <c r="K296" s="56"/>
      <c r="L296" s="20"/>
      <c r="M296" s="28"/>
    </row>
    <row r="297" spans="1:13" s="2" customFormat="1" x14ac:dyDescent="0.25">
      <c r="A297" s="12"/>
      <c r="B297" s="22"/>
      <c r="C297" s="14"/>
      <c r="D297" s="15"/>
      <c r="E297" s="15"/>
      <c r="F297" s="24"/>
      <c r="G297" s="16"/>
      <c r="H297" s="23"/>
      <c r="I297" s="17"/>
      <c r="J297" s="18"/>
      <c r="K297" s="56"/>
      <c r="L297" s="20"/>
      <c r="M297" s="28"/>
    </row>
    <row r="298" spans="1:13" s="2" customFormat="1" x14ac:dyDescent="0.25">
      <c r="A298" s="21"/>
      <c r="B298" s="22"/>
      <c r="C298" s="14"/>
      <c r="D298" s="15"/>
      <c r="E298" s="15"/>
      <c r="F298" s="24"/>
      <c r="G298" s="16"/>
      <c r="H298" s="23"/>
      <c r="I298" s="17"/>
      <c r="J298" s="18"/>
      <c r="K298" s="56"/>
      <c r="L298" s="20"/>
      <c r="M298" s="28"/>
    </row>
    <row r="299" spans="1:13" s="2" customFormat="1" x14ac:dyDescent="0.25">
      <c r="A299" s="12"/>
      <c r="B299" s="22"/>
      <c r="C299" s="14"/>
      <c r="D299" s="15"/>
      <c r="E299" s="15"/>
      <c r="F299" s="24"/>
      <c r="G299" s="16"/>
      <c r="H299" s="23"/>
      <c r="I299" s="17"/>
      <c r="J299" s="18"/>
      <c r="K299" s="56"/>
      <c r="L299" s="20"/>
      <c r="M299" s="28"/>
    </row>
    <row r="300" spans="1:13" s="2" customFormat="1" x14ac:dyDescent="0.25">
      <c r="A300" s="21"/>
      <c r="B300" s="22"/>
      <c r="C300" s="14"/>
      <c r="D300" s="15"/>
      <c r="E300" s="15"/>
      <c r="F300" s="24"/>
      <c r="G300" s="16"/>
      <c r="H300" s="23"/>
      <c r="I300" s="17"/>
      <c r="J300" s="18"/>
      <c r="K300" s="56"/>
      <c r="L300" s="20"/>
      <c r="M300" s="28"/>
    </row>
    <row r="301" spans="1:13" s="2" customFormat="1" x14ac:dyDescent="0.25">
      <c r="A301" s="12"/>
      <c r="B301" s="22"/>
      <c r="C301" s="14"/>
      <c r="D301" s="15"/>
      <c r="E301" s="15"/>
      <c r="F301" s="24"/>
      <c r="G301" s="16"/>
      <c r="H301" s="23"/>
      <c r="I301" s="17"/>
      <c r="J301" s="18"/>
      <c r="K301" s="56"/>
      <c r="L301" s="20"/>
      <c r="M301" s="28"/>
    </row>
    <row r="302" spans="1:13" s="2" customFormat="1" x14ac:dyDescent="0.25">
      <c r="A302" s="21"/>
      <c r="B302" s="22"/>
      <c r="C302" s="14"/>
      <c r="D302" s="15"/>
      <c r="E302" s="15"/>
      <c r="F302" s="24"/>
      <c r="G302" s="16"/>
      <c r="H302" s="23"/>
      <c r="I302" s="17"/>
      <c r="J302" s="18"/>
      <c r="K302" s="56"/>
      <c r="L302" s="20"/>
      <c r="M302" s="28"/>
    </row>
    <row r="303" spans="1:13" s="2" customFormat="1" x14ac:dyDescent="0.25">
      <c r="A303" s="12"/>
      <c r="B303" s="22"/>
      <c r="C303" s="14"/>
      <c r="D303" s="15"/>
      <c r="E303" s="15"/>
      <c r="F303" s="24"/>
      <c r="G303" s="16"/>
      <c r="H303" s="23"/>
      <c r="I303" s="17"/>
      <c r="J303" s="18"/>
      <c r="K303" s="56"/>
      <c r="L303" s="20"/>
      <c r="M303" s="28"/>
    </row>
    <row r="304" spans="1:13" s="2" customFormat="1" x14ac:dyDescent="0.25">
      <c r="A304" s="21"/>
      <c r="B304" s="13"/>
      <c r="C304" s="14"/>
      <c r="D304" s="15"/>
      <c r="E304" s="15"/>
      <c r="F304" s="24"/>
      <c r="G304" s="16"/>
      <c r="H304" s="23"/>
      <c r="I304" s="17"/>
      <c r="J304" s="18"/>
      <c r="K304" s="56"/>
      <c r="L304" s="20"/>
      <c r="M304" s="28"/>
    </row>
    <row r="305" spans="1:13" s="2" customFormat="1" x14ac:dyDescent="0.25">
      <c r="A305" s="12"/>
      <c r="B305" s="22"/>
      <c r="C305" s="14"/>
      <c r="D305" s="15"/>
      <c r="E305" s="15"/>
      <c r="F305" s="24"/>
      <c r="G305" s="16"/>
      <c r="H305" s="23"/>
      <c r="I305" s="17"/>
      <c r="J305" s="18"/>
      <c r="K305" s="56"/>
      <c r="L305" s="20"/>
      <c r="M305" s="28"/>
    </row>
    <row r="306" spans="1:13" s="2" customFormat="1" x14ac:dyDescent="0.25">
      <c r="A306" s="21"/>
      <c r="B306" s="22"/>
      <c r="C306" s="14"/>
      <c r="D306" s="15"/>
      <c r="E306" s="15"/>
      <c r="F306" s="24"/>
      <c r="G306" s="16"/>
      <c r="H306" s="23"/>
      <c r="I306" s="17"/>
      <c r="J306" s="18"/>
      <c r="K306" s="56"/>
      <c r="L306" s="20"/>
      <c r="M306" s="28"/>
    </row>
    <row r="307" spans="1:13" s="2" customFormat="1" x14ac:dyDescent="0.25">
      <c r="A307" s="12"/>
      <c r="B307" s="22"/>
      <c r="C307" s="14"/>
      <c r="D307" s="15"/>
      <c r="E307" s="15"/>
      <c r="F307" s="24"/>
      <c r="G307" s="16"/>
      <c r="H307" s="23"/>
      <c r="I307" s="17"/>
      <c r="J307" s="18"/>
      <c r="K307" s="56"/>
      <c r="L307" s="20"/>
      <c r="M307" s="28"/>
    </row>
    <row r="308" spans="1:13" s="2" customFormat="1" x14ac:dyDescent="0.25">
      <c r="A308" s="21"/>
      <c r="B308" s="22"/>
      <c r="C308" s="14"/>
      <c r="D308" s="15"/>
      <c r="E308" s="15"/>
      <c r="F308" s="24"/>
      <c r="G308" s="16"/>
      <c r="H308" s="23"/>
      <c r="I308" s="17"/>
      <c r="J308" s="18"/>
      <c r="K308" s="56"/>
      <c r="L308" s="20"/>
      <c r="M308" s="28"/>
    </row>
    <row r="309" spans="1:13" s="2" customFormat="1" x14ac:dyDescent="0.25">
      <c r="A309" s="12"/>
      <c r="B309" s="22"/>
      <c r="C309" s="14"/>
      <c r="D309" s="15"/>
      <c r="E309" s="15"/>
      <c r="F309" s="24"/>
      <c r="G309" s="16"/>
      <c r="H309" s="23"/>
      <c r="I309" s="17"/>
      <c r="J309" s="18"/>
      <c r="K309" s="56"/>
      <c r="L309" s="20"/>
      <c r="M309" s="28"/>
    </row>
    <row r="310" spans="1:13" s="2" customFormat="1" x14ac:dyDescent="0.25">
      <c r="A310" s="21"/>
      <c r="B310" s="22"/>
      <c r="C310" s="14"/>
      <c r="D310" s="15"/>
      <c r="E310" s="15"/>
      <c r="F310" s="24"/>
      <c r="G310" s="16"/>
      <c r="H310" s="23"/>
      <c r="I310" s="17"/>
      <c r="J310" s="18"/>
      <c r="K310" s="56"/>
      <c r="L310" s="20"/>
      <c r="M310" s="28"/>
    </row>
    <row r="311" spans="1:13" s="2" customFormat="1" x14ac:dyDescent="0.25">
      <c r="A311" s="12"/>
      <c r="B311" s="22"/>
      <c r="C311" s="14"/>
      <c r="D311" s="15"/>
      <c r="E311" s="15"/>
      <c r="F311" s="24"/>
      <c r="G311" s="16"/>
      <c r="H311" s="23"/>
      <c r="I311" s="17"/>
      <c r="J311" s="18"/>
      <c r="K311" s="56"/>
      <c r="L311" s="20"/>
      <c r="M311" s="28"/>
    </row>
    <row r="312" spans="1:13" s="2" customFormat="1" x14ac:dyDescent="0.25">
      <c r="A312" s="21"/>
      <c r="B312" s="22"/>
      <c r="C312" s="14"/>
      <c r="D312" s="15"/>
      <c r="E312" s="15"/>
      <c r="F312" s="24"/>
      <c r="G312" s="16"/>
      <c r="H312" s="23"/>
      <c r="I312" s="17"/>
      <c r="J312" s="18"/>
      <c r="K312" s="56"/>
      <c r="L312" s="20"/>
      <c r="M312" s="28"/>
    </row>
    <row r="313" spans="1:13" s="2" customFormat="1" x14ac:dyDescent="0.25">
      <c r="A313" s="12"/>
      <c r="B313" s="22"/>
      <c r="C313" s="14"/>
      <c r="D313" s="15"/>
      <c r="E313" s="15"/>
      <c r="F313" s="24"/>
      <c r="G313" s="16"/>
      <c r="H313" s="23"/>
      <c r="I313" s="17"/>
      <c r="J313" s="18"/>
      <c r="K313" s="56"/>
      <c r="L313" s="20"/>
      <c r="M313" s="28"/>
    </row>
    <row r="314" spans="1:13" s="2" customFormat="1" x14ac:dyDescent="0.25">
      <c r="A314" s="21"/>
      <c r="B314" s="22"/>
      <c r="C314" s="14"/>
      <c r="D314" s="15"/>
      <c r="E314" s="15"/>
      <c r="F314" s="24"/>
      <c r="G314" s="16"/>
      <c r="H314" s="23"/>
      <c r="I314" s="17"/>
      <c r="J314" s="18"/>
      <c r="K314" s="56"/>
      <c r="L314" s="20"/>
      <c r="M314" s="28"/>
    </row>
    <row r="315" spans="1:13" s="2" customFormat="1" x14ac:dyDescent="0.25">
      <c r="A315" s="12"/>
      <c r="B315" s="22"/>
      <c r="C315" s="14"/>
      <c r="D315" s="15"/>
      <c r="E315" s="15"/>
      <c r="F315" s="24"/>
      <c r="G315" s="16"/>
      <c r="H315" s="23"/>
      <c r="I315" s="17"/>
      <c r="J315" s="18"/>
      <c r="K315" s="56"/>
      <c r="L315" s="20"/>
      <c r="M315" s="28"/>
    </row>
    <row r="316" spans="1:13" s="2" customFormat="1" x14ac:dyDescent="0.25">
      <c r="A316" s="21"/>
      <c r="B316" s="22"/>
      <c r="C316" s="14"/>
      <c r="D316" s="15"/>
      <c r="E316" s="15"/>
      <c r="F316" s="24"/>
      <c r="G316" s="16"/>
      <c r="H316" s="23"/>
      <c r="I316" s="17"/>
      <c r="J316" s="18"/>
      <c r="K316" s="56"/>
      <c r="L316" s="20"/>
      <c r="M316" s="28"/>
    </row>
    <row r="317" spans="1:13" s="2" customFormat="1" x14ac:dyDescent="0.25">
      <c r="A317" s="12"/>
      <c r="B317" s="22"/>
      <c r="C317" s="14"/>
      <c r="D317" s="25"/>
      <c r="E317" s="25"/>
      <c r="F317" s="24"/>
      <c r="G317" s="16"/>
      <c r="H317" s="23"/>
      <c r="I317" s="17"/>
      <c r="J317" s="18"/>
      <c r="K317" s="56"/>
      <c r="L317" s="20"/>
      <c r="M317" s="28"/>
    </row>
    <row r="318" spans="1:13" s="2" customFormat="1" x14ac:dyDescent="0.25">
      <c r="A318" s="21"/>
      <c r="B318" s="22"/>
      <c r="C318" s="14"/>
      <c r="D318" s="15"/>
      <c r="E318" s="15"/>
      <c r="F318" s="24"/>
      <c r="G318" s="16"/>
      <c r="H318" s="23"/>
      <c r="I318" s="17"/>
      <c r="J318" s="18"/>
      <c r="K318" s="56"/>
      <c r="L318" s="20"/>
      <c r="M318" s="28"/>
    </row>
    <row r="319" spans="1:13" s="2" customFormat="1" x14ac:dyDescent="0.25">
      <c r="A319" s="12"/>
      <c r="B319" s="22"/>
      <c r="C319" s="14"/>
      <c r="D319" s="15"/>
      <c r="E319" s="15"/>
      <c r="F319" s="24"/>
      <c r="G319" s="16"/>
      <c r="H319" s="23"/>
      <c r="I319" s="17"/>
      <c r="J319" s="18"/>
      <c r="K319" s="56"/>
      <c r="L319" s="20"/>
      <c r="M319" s="28"/>
    </row>
    <row r="320" spans="1:13" s="2" customFormat="1" x14ac:dyDescent="0.25">
      <c r="A320" s="21"/>
      <c r="B320" s="22"/>
      <c r="C320" s="14"/>
      <c r="D320" s="26"/>
      <c r="E320" s="26"/>
      <c r="F320" s="24"/>
      <c r="G320" s="16"/>
      <c r="H320" s="23"/>
      <c r="I320" s="17"/>
      <c r="J320" s="18"/>
      <c r="K320" s="56"/>
      <c r="L320" s="20"/>
      <c r="M320" s="28"/>
    </row>
    <row r="321" spans="1:13" s="2" customFormat="1" x14ac:dyDescent="0.25">
      <c r="A321" s="12"/>
      <c r="B321" s="22"/>
      <c r="C321" s="14"/>
      <c r="D321" s="25"/>
      <c r="E321" s="25"/>
      <c r="F321" s="24"/>
      <c r="G321" s="16"/>
      <c r="H321" s="23"/>
      <c r="I321" s="17"/>
      <c r="J321" s="18"/>
      <c r="K321" s="19"/>
      <c r="L321" s="20"/>
      <c r="M321" s="28"/>
    </row>
    <row r="322" spans="1:13" s="2" customFormat="1" x14ac:dyDescent="0.25">
      <c r="A322" s="21"/>
      <c r="B322" s="22"/>
      <c r="C322" s="14"/>
      <c r="D322" s="15"/>
      <c r="E322" s="15"/>
      <c r="F322" s="24"/>
      <c r="G322" s="16"/>
      <c r="H322" s="23"/>
      <c r="I322" s="17"/>
      <c r="J322" s="18"/>
      <c r="K322" s="19"/>
      <c r="L322" s="20"/>
      <c r="M322" s="28"/>
    </row>
    <row r="323" spans="1:13" s="2" customFormat="1" x14ac:dyDescent="0.25">
      <c r="A323" s="12"/>
      <c r="B323" s="22"/>
      <c r="C323" s="14"/>
      <c r="D323" s="15"/>
      <c r="E323" s="15"/>
      <c r="F323" s="24"/>
      <c r="G323" s="16"/>
      <c r="H323" s="23"/>
      <c r="I323" s="17"/>
      <c r="J323" s="18"/>
      <c r="K323" s="19"/>
      <c r="L323" s="20"/>
      <c r="M323" s="28"/>
    </row>
    <row r="324" spans="1:13" s="2" customFormat="1" x14ac:dyDescent="0.25">
      <c r="A324" s="21"/>
      <c r="B324" s="22"/>
      <c r="C324" s="14"/>
      <c r="D324" s="15"/>
      <c r="E324" s="15"/>
      <c r="F324" s="24"/>
      <c r="G324" s="16"/>
      <c r="H324" s="23"/>
      <c r="I324" s="17"/>
      <c r="J324" s="18"/>
      <c r="K324" s="19"/>
      <c r="L324" s="20"/>
      <c r="M324" s="28"/>
    </row>
    <row r="325" spans="1:13" s="2" customFormat="1" x14ac:dyDescent="0.25">
      <c r="A325" s="12"/>
      <c r="B325" s="22"/>
      <c r="C325" s="14"/>
      <c r="D325" s="15"/>
      <c r="E325" s="15"/>
      <c r="F325" s="24"/>
      <c r="G325" s="16"/>
      <c r="H325" s="23"/>
      <c r="I325" s="17"/>
      <c r="J325" s="18"/>
      <c r="K325" s="19"/>
      <c r="L325" s="20"/>
      <c r="M325" s="28"/>
    </row>
    <row r="326" spans="1:13" s="2" customFormat="1" x14ac:dyDescent="0.25">
      <c r="A326" s="21"/>
      <c r="B326" s="22"/>
      <c r="C326" s="14"/>
      <c r="D326" s="15"/>
      <c r="E326" s="15"/>
      <c r="F326" s="24"/>
      <c r="G326" s="16"/>
      <c r="H326" s="23"/>
      <c r="I326" s="17"/>
      <c r="J326" s="18"/>
      <c r="K326" s="19"/>
      <c r="L326" s="20"/>
      <c r="M326" s="28"/>
    </row>
    <row r="327" spans="1:13" s="2" customFormat="1" x14ac:dyDescent="0.25">
      <c r="A327" s="12"/>
      <c r="B327" s="22"/>
      <c r="C327" s="14"/>
      <c r="D327" s="15"/>
      <c r="E327" s="15"/>
      <c r="F327" s="24"/>
      <c r="G327" s="16"/>
      <c r="H327" s="23"/>
      <c r="I327" s="17"/>
      <c r="J327" s="18"/>
      <c r="K327" s="19"/>
      <c r="L327" s="20"/>
      <c r="M327" s="28"/>
    </row>
    <row r="328" spans="1:13" s="2" customFormat="1" x14ac:dyDescent="0.25">
      <c r="A328" s="21"/>
      <c r="B328" s="22"/>
      <c r="C328" s="14"/>
      <c r="D328" s="15"/>
      <c r="E328" s="15"/>
      <c r="F328" s="24"/>
      <c r="G328" s="16"/>
      <c r="H328" s="23"/>
      <c r="I328" s="17"/>
      <c r="J328" s="18"/>
      <c r="K328" s="19"/>
      <c r="L328" s="20"/>
      <c r="M328" s="28"/>
    </row>
    <row r="329" spans="1:13" s="2" customFormat="1" x14ac:dyDescent="0.25">
      <c r="A329" s="12"/>
      <c r="B329" s="22"/>
      <c r="C329" s="14"/>
      <c r="D329" s="15"/>
      <c r="E329" s="15"/>
      <c r="F329" s="24"/>
      <c r="G329" s="16"/>
      <c r="H329" s="23"/>
      <c r="I329" s="17"/>
      <c r="J329" s="18"/>
      <c r="K329" s="19"/>
      <c r="L329" s="20"/>
      <c r="M329" s="28"/>
    </row>
    <row r="330" spans="1:13" s="2" customFormat="1" x14ac:dyDescent="0.25">
      <c r="A330" s="21"/>
      <c r="B330" s="22"/>
      <c r="C330" s="14"/>
      <c r="D330" s="15"/>
      <c r="E330" s="15"/>
      <c r="F330" s="24"/>
      <c r="G330" s="16"/>
      <c r="H330" s="23"/>
      <c r="I330" s="17"/>
      <c r="J330" s="18"/>
      <c r="K330" s="19"/>
      <c r="L330" s="20"/>
      <c r="M330" s="28"/>
    </row>
    <row r="331" spans="1:13" s="2" customFormat="1" x14ac:dyDescent="0.25">
      <c r="A331" s="12"/>
      <c r="B331" s="22"/>
      <c r="C331" s="14"/>
      <c r="D331" s="15"/>
      <c r="E331" s="15"/>
      <c r="F331" s="24"/>
      <c r="G331" s="16"/>
      <c r="H331" s="23"/>
      <c r="I331" s="17"/>
      <c r="J331" s="18"/>
      <c r="K331" s="19"/>
      <c r="L331" s="20"/>
      <c r="M331" s="28"/>
    </row>
    <row r="332" spans="1:13" s="2" customFormat="1" x14ac:dyDescent="0.25">
      <c r="A332" s="21"/>
      <c r="B332" s="22"/>
      <c r="C332" s="14"/>
      <c r="D332" s="15"/>
      <c r="E332" s="15"/>
      <c r="F332" s="24"/>
      <c r="G332" s="16"/>
      <c r="H332" s="23"/>
      <c r="I332" s="17"/>
      <c r="J332" s="18"/>
      <c r="K332" s="19"/>
      <c r="L332" s="20"/>
      <c r="M332" s="28"/>
    </row>
    <row r="333" spans="1:13" s="2" customFormat="1" x14ac:dyDescent="0.25">
      <c r="A333" s="12"/>
      <c r="B333" s="22"/>
      <c r="C333" s="14"/>
      <c r="D333" s="15"/>
      <c r="E333" s="15"/>
      <c r="F333" s="24"/>
      <c r="G333" s="16"/>
      <c r="H333" s="23"/>
      <c r="I333" s="17"/>
      <c r="J333" s="18"/>
      <c r="K333" s="19"/>
      <c r="L333" s="20"/>
      <c r="M333" s="28"/>
    </row>
    <row r="334" spans="1:13" s="2" customFormat="1" x14ac:dyDescent="0.25">
      <c r="A334" s="21"/>
      <c r="B334" s="22"/>
      <c r="C334" s="14"/>
      <c r="D334" s="15"/>
      <c r="E334" s="15"/>
      <c r="F334" s="24"/>
      <c r="G334" s="16"/>
      <c r="H334" s="23"/>
      <c r="I334" s="17"/>
      <c r="J334" s="18"/>
      <c r="K334" s="19"/>
      <c r="L334" s="20"/>
      <c r="M334" s="28"/>
    </row>
    <row r="335" spans="1:13" s="2" customFormat="1" x14ac:dyDescent="0.25">
      <c r="A335" s="12"/>
      <c r="B335" s="22"/>
      <c r="C335" s="14"/>
      <c r="D335" s="25"/>
      <c r="E335" s="25"/>
      <c r="F335" s="24"/>
      <c r="G335" s="16"/>
      <c r="H335" s="23"/>
      <c r="I335" s="17"/>
      <c r="J335" s="18"/>
      <c r="K335" s="19"/>
      <c r="L335" s="20"/>
      <c r="M335" s="28"/>
    </row>
    <row r="336" spans="1:13" s="2" customFormat="1" x14ac:dyDescent="0.25">
      <c r="A336" s="21"/>
      <c r="B336" s="22"/>
      <c r="C336" s="14"/>
      <c r="D336" s="15"/>
      <c r="E336" s="15"/>
      <c r="F336" s="24"/>
      <c r="G336" s="16"/>
      <c r="H336" s="23"/>
      <c r="I336" s="17"/>
      <c r="J336" s="18"/>
      <c r="K336" s="19"/>
      <c r="L336" s="20"/>
      <c r="M336" s="28"/>
    </row>
    <row r="337" spans="1:30" s="2" customFormat="1" x14ac:dyDescent="0.25">
      <c r="A337" s="12"/>
      <c r="B337" s="22"/>
      <c r="C337" s="14"/>
      <c r="D337" s="25"/>
      <c r="E337" s="25"/>
      <c r="F337" s="24"/>
      <c r="G337" s="16"/>
      <c r="H337" s="23"/>
      <c r="I337" s="17"/>
      <c r="J337" s="18"/>
      <c r="K337" s="19"/>
      <c r="L337" s="20"/>
      <c r="M337" s="28"/>
    </row>
    <row r="338" spans="1:30" s="2" customFormat="1" x14ac:dyDescent="0.25">
      <c r="A338" s="21"/>
      <c r="B338" s="22"/>
      <c r="C338" s="14"/>
      <c r="D338" s="15"/>
      <c r="E338" s="15"/>
      <c r="F338" s="24"/>
      <c r="G338" s="16"/>
      <c r="H338" s="23"/>
      <c r="I338" s="17"/>
      <c r="J338" s="18"/>
      <c r="K338" s="19"/>
      <c r="L338" s="20"/>
      <c r="M338" s="28"/>
    </row>
    <row r="339" spans="1:30" s="2" customFormat="1" x14ac:dyDescent="0.25">
      <c r="A339" s="12"/>
      <c r="B339" s="22"/>
      <c r="C339" s="14"/>
      <c r="D339" s="15"/>
      <c r="E339" s="15"/>
      <c r="F339" s="24"/>
      <c r="G339" s="16"/>
      <c r="H339" s="23"/>
      <c r="I339" s="17"/>
      <c r="J339" s="18"/>
      <c r="K339" s="19"/>
      <c r="L339" s="20"/>
      <c r="M339" s="28"/>
    </row>
    <row r="340" spans="1:30" s="2" customFormat="1" x14ac:dyDescent="0.25">
      <c r="A340" s="21"/>
      <c r="B340" s="22"/>
      <c r="C340" s="14"/>
      <c r="D340" s="25"/>
      <c r="E340" s="25"/>
      <c r="F340" s="24"/>
      <c r="G340" s="16"/>
      <c r="H340" s="23"/>
      <c r="I340" s="17"/>
      <c r="J340" s="18"/>
      <c r="K340" s="19"/>
      <c r="L340" s="20"/>
      <c r="M340" s="28"/>
      <c r="N340" s="27"/>
    </row>
    <row r="341" spans="1:30" s="2" customFormat="1" x14ac:dyDescent="0.25">
      <c r="A341" s="12"/>
      <c r="B341" s="22"/>
      <c r="C341" s="14"/>
      <c r="D341" s="25"/>
      <c r="E341" s="25"/>
      <c r="F341" s="24"/>
      <c r="G341" s="16"/>
      <c r="H341" s="23"/>
      <c r="I341" s="17"/>
      <c r="J341" s="18"/>
      <c r="K341" s="19"/>
      <c r="L341" s="20"/>
      <c r="M341" s="28"/>
      <c r="N341" s="27"/>
    </row>
    <row r="342" spans="1:30" s="2" customFormat="1" x14ac:dyDescent="0.25">
      <c r="A342" s="12"/>
      <c r="B342" s="22"/>
      <c r="C342" s="14"/>
      <c r="D342" s="25"/>
      <c r="E342" s="25"/>
      <c r="F342" s="24"/>
      <c r="G342" s="16"/>
      <c r="H342" s="23"/>
      <c r="I342" s="17"/>
      <c r="J342" s="18"/>
      <c r="K342" s="19"/>
      <c r="L342" s="20"/>
      <c r="M342" s="28"/>
      <c r="N342" s="29"/>
    </row>
    <row r="343" spans="1:30" s="2" customFormat="1" x14ac:dyDescent="0.25">
      <c r="A343" s="30"/>
      <c r="B343" s="31"/>
      <c r="C343" s="32"/>
      <c r="D343" s="33"/>
      <c r="E343" s="33"/>
      <c r="F343" s="34"/>
      <c r="G343" s="35"/>
      <c r="H343" s="36"/>
      <c r="I343" s="37"/>
      <c r="J343" s="38"/>
      <c r="K343" s="39"/>
      <c r="L343" s="40"/>
      <c r="M343" s="28"/>
      <c r="N343" s="29"/>
    </row>
    <row r="344" spans="1:30" s="42" customFormat="1" ht="12.75" customHeight="1" x14ac:dyDescent="0.25">
      <c r="A344" s="371"/>
      <c r="B344" s="371"/>
      <c r="C344" s="371"/>
      <c r="D344" s="371"/>
      <c r="E344" s="371"/>
      <c r="F344" s="371"/>
      <c r="G344" s="371"/>
      <c r="H344" s="371"/>
      <c r="I344" s="371"/>
      <c r="J344" s="371"/>
      <c r="K344" s="371"/>
      <c r="L344" s="371"/>
      <c r="M344" s="21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</row>
    <row r="345" spans="1:30" s="2" customFormat="1" x14ac:dyDescent="0.25">
      <c r="A345" s="43"/>
      <c r="B345" s="44"/>
      <c r="C345" s="14"/>
      <c r="D345" s="44"/>
      <c r="E345" s="44"/>
      <c r="F345" s="24"/>
      <c r="G345" s="16"/>
      <c r="H345" s="45"/>
      <c r="I345" s="17"/>
      <c r="J345" s="18"/>
      <c r="K345" s="19"/>
      <c r="L345" s="20"/>
      <c r="M345" s="51"/>
      <c r="N345" s="46"/>
      <c r="O345" s="46"/>
      <c r="P345" s="27"/>
    </row>
    <row r="346" spans="1:30" s="2" customFormat="1" x14ac:dyDescent="0.25">
      <c r="A346" s="43"/>
      <c r="B346" s="44"/>
      <c r="C346" s="14"/>
      <c r="D346" s="44"/>
      <c r="E346" s="44"/>
      <c r="F346" s="24"/>
      <c r="G346" s="16"/>
      <c r="H346" s="45"/>
      <c r="I346" s="17"/>
      <c r="J346" s="18"/>
      <c r="K346" s="19"/>
      <c r="L346" s="20"/>
      <c r="M346" s="51"/>
      <c r="N346" s="46"/>
      <c r="O346" s="46"/>
      <c r="P346" s="27"/>
    </row>
    <row r="347" spans="1:30" s="2" customFormat="1" x14ac:dyDescent="0.25">
      <c r="A347" s="43"/>
      <c r="B347" s="44"/>
      <c r="C347" s="14"/>
      <c r="D347" s="44"/>
      <c r="E347" s="44"/>
      <c r="F347" s="24"/>
      <c r="G347" s="16"/>
      <c r="H347" s="45"/>
      <c r="I347" s="17"/>
      <c r="J347" s="18"/>
      <c r="K347" s="19"/>
      <c r="L347" s="20"/>
      <c r="M347" s="51"/>
      <c r="N347" s="46"/>
      <c r="O347" s="46"/>
      <c r="P347" s="27"/>
    </row>
    <row r="348" spans="1:30" s="2" customFormat="1" x14ac:dyDescent="0.25">
      <c r="A348" s="43"/>
      <c r="B348" s="44"/>
      <c r="C348" s="14"/>
      <c r="D348" s="44"/>
      <c r="E348" s="44"/>
      <c r="F348" s="24"/>
      <c r="G348" s="16"/>
      <c r="H348" s="45"/>
      <c r="I348" s="17"/>
      <c r="J348" s="18"/>
      <c r="K348" s="19"/>
      <c r="L348" s="20"/>
      <c r="M348" s="51"/>
      <c r="N348" s="46"/>
      <c r="O348" s="46"/>
      <c r="P348" s="27"/>
    </row>
    <row r="349" spans="1:30" s="2" customFormat="1" x14ac:dyDescent="0.25">
      <c r="A349" s="43"/>
      <c r="B349" s="44"/>
      <c r="C349" s="14"/>
      <c r="D349" s="44"/>
      <c r="E349" s="44"/>
      <c r="F349" s="24"/>
      <c r="G349" s="16"/>
      <c r="H349" s="45"/>
      <c r="I349" s="17"/>
      <c r="J349" s="18"/>
      <c r="K349" s="19"/>
      <c r="L349" s="20"/>
      <c r="M349" s="51"/>
      <c r="N349" s="46"/>
      <c r="O349" s="46"/>
      <c r="P349" s="27"/>
    </row>
    <row r="350" spans="1:30" s="2" customFormat="1" x14ac:dyDescent="0.25">
      <c r="A350" s="43"/>
      <c r="B350" s="44"/>
      <c r="C350" s="14"/>
      <c r="D350" s="44"/>
      <c r="E350" s="44"/>
      <c r="F350" s="24"/>
      <c r="G350" s="16"/>
      <c r="H350" s="45"/>
      <c r="I350" s="17"/>
      <c r="J350" s="18"/>
      <c r="K350" s="19"/>
      <c r="L350" s="20"/>
      <c r="M350" s="51"/>
      <c r="N350" s="46"/>
      <c r="O350" s="46"/>
      <c r="P350" s="27"/>
    </row>
    <row r="351" spans="1:30" s="2" customFormat="1" x14ac:dyDescent="0.25">
      <c r="A351" s="43"/>
      <c r="B351" s="44"/>
      <c r="C351" s="14"/>
      <c r="D351" s="44"/>
      <c r="E351" s="44"/>
      <c r="F351" s="24"/>
      <c r="G351" s="16"/>
      <c r="H351" s="45"/>
      <c r="I351" s="17"/>
      <c r="J351" s="18"/>
      <c r="K351" s="19"/>
      <c r="L351" s="20"/>
      <c r="M351" s="51"/>
      <c r="N351" s="46"/>
      <c r="O351" s="46"/>
      <c r="P351" s="27"/>
    </row>
    <row r="352" spans="1:30" s="2" customFormat="1" x14ac:dyDescent="0.25">
      <c r="A352" s="43"/>
      <c r="B352" s="47"/>
      <c r="C352" s="14"/>
      <c r="D352" s="44"/>
      <c r="E352" s="44"/>
      <c r="F352" s="24"/>
      <c r="G352" s="16"/>
      <c r="H352" s="45"/>
      <c r="I352" s="17"/>
      <c r="J352" s="18"/>
      <c r="K352" s="19"/>
      <c r="L352" s="20"/>
      <c r="M352" s="51"/>
      <c r="N352" s="46"/>
      <c r="O352" s="46"/>
      <c r="P352" s="27"/>
    </row>
    <row r="353" spans="1:16" s="2" customFormat="1" x14ac:dyDescent="0.25">
      <c r="A353" s="43"/>
      <c r="B353" s="47"/>
      <c r="C353" s="14"/>
      <c r="D353" s="44"/>
      <c r="E353" s="44"/>
      <c r="F353" s="24"/>
      <c r="G353" s="16"/>
      <c r="H353" s="45"/>
      <c r="I353" s="17"/>
      <c r="J353" s="18"/>
      <c r="K353" s="19"/>
      <c r="L353" s="20"/>
      <c r="M353" s="51"/>
      <c r="N353" s="46"/>
      <c r="O353" s="46"/>
      <c r="P353" s="27"/>
    </row>
    <row r="354" spans="1:16" s="2" customFormat="1" x14ac:dyDescent="0.25">
      <c r="A354" s="43"/>
      <c r="B354" s="44"/>
      <c r="C354" s="14"/>
      <c r="D354" s="44"/>
      <c r="E354" s="44"/>
      <c r="F354" s="24"/>
      <c r="G354" s="16"/>
      <c r="H354" s="45"/>
      <c r="I354" s="17"/>
      <c r="J354" s="18"/>
      <c r="K354" s="19"/>
      <c r="L354" s="20"/>
      <c r="M354" s="51"/>
      <c r="N354" s="46"/>
      <c r="O354" s="46"/>
      <c r="P354" s="27"/>
    </row>
    <row r="355" spans="1:16" s="2" customFormat="1" x14ac:dyDescent="0.25">
      <c r="A355" s="43"/>
      <c r="B355" s="44"/>
      <c r="C355" s="14"/>
      <c r="D355" s="44"/>
      <c r="E355" s="44"/>
      <c r="F355" s="24"/>
      <c r="G355" s="16"/>
      <c r="H355" s="45"/>
      <c r="I355" s="17"/>
      <c r="J355" s="18"/>
      <c r="K355" s="19"/>
      <c r="L355" s="20"/>
      <c r="M355" s="51"/>
      <c r="N355" s="46"/>
      <c r="O355" s="46"/>
      <c r="P355" s="27"/>
    </row>
    <row r="356" spans="1:16" s="2" customFormat="1" x14ac:dyDescent="0.25">
      <c r="A356" s="43"/>
      <c r="B356" s="44"/>
      <c r="C356" s="14"/>
      <c r="D356" s="44"/>
      <c r="E356" s="44"/>
      <c r="F356" s="24"/>
      <c r="G356" s="16"/>
      <c r="H356" s="45"/>
      <c r="I356" s="17"/>
      <c r="J356" s="18"/>
      <c r="K356" s="19"/>
      <c r="L356" s="20"/>
      <c r="M356" s="51"/>
      <c r="N356" s="46"/>
      <c r="O356" s="46"/>
      <c r="P356" s="27"/>
    </row>
    <row r="357" spans="1:16" s="2" customFormat="1" x14ac:dyDescent="0.25">
      <c r="A357" s="43"/>
      <c r="B357" s="44"/>
      <c r="C357" s="14"/>
      <c r="D357" s="44"/>
      <c r="E357" s="44"/>
      <c r="F357" s="24"/>
      <c r="G357" s="16"/>
      <c r="H357" s="45"/>
      <c r="I357" s="17"/>
      <c r="J357" s="18"/>
      <c r="K357" s="19"/>
      <c r="L357" s="20"/>
      <c r="M357" s="51"/>
      <c r="N357" s="46"/>
      <c r="O357" s="46"/>
      <c r="P357" s="27"/>
    </row>
    <row r="358" spans="1:16" s="2" customFormat="1" x14ac:dyDescent="0.25">
      <c r="A358" s="43"/>
      <c r="B358" s="47"/>
      <c r="C358" s="48"/>
      <c r="D358" s="44"/>
      <c r="E358" s="44"/>
      <c r="F358" s="24"/>
      <c r="G358" s="16"/>
      <c r="H358" s="45"/>
      <c r="I358" s="17"/>
      <c r="J358" s="18"/>
      <c r="K358" s="19"/>
      <c r="L358" s="20"/>
      <c r="M358" s="51"/>
      <c r="N358" s="46"/>
      <c r="O358" s="46"/>
      <c r="P358" s="27"/>
    </row>
    <row r="359" spans="1:16" s="2" customFormat="1" x14ac:dyDescent="0.25">
      <c r="A359" s="43"/>
      <c r="B359" s="47"/>
      <c r="C359" s="48"/>
      <c r="D359" s="44"/>
      <c r="E359" s="44"/>
      <c r="F359" s="24"/>
      <c r="G359" s="16"/>
      <c r="H359" s="45"/>
      <c r="I359" s="17"/>
      <c r="J359" s="18"/>
      <c r="K359" s="19"/>
      <c r="L359" s="20"/>
      <c r="M359" s="51"/>
      <c r="N359" s="46"/>
      <c r="O359" s="46"/>
      <c r="P359" s="27"/>
    </row>
    <row r="360" spans="1:16" s="2" customFormat="1" x14ac:dyDescent="0.25">
      <c r="A360" s="43"/>
      <c r="B360" s="47"/>
      <c r="C360" s="48"/>
      <c r="D360" s="44"/>
      <c r="E360" s="44"/>
      <c r="F360" s="24"/>
      <c r="G360" s="16"/>
      <c r="H360" s="45"/>
      <c r="I360" s="17"/>
      <c r="J360" s="18"/>
      <c r="K360" s="19"/>
      <c r="L360" s="20"/>
      <c r="M360" s="51"/>
      <c r="N360" s="46"/>
      <c r="O360" s="46"/>
      <c r="P360" s="27"/>
    </row>
    <row r="361" spans="1:16" s="2" customFormat="1" x14ac:dyDescent="0.25">
      <c r="A361" s="43"/>
      <c r="B361" s="44"/>
      <c r="C361" s="14"/>
      <c r="D361" s="44"/>
      <c r="E361" s="44"/>
      <c r="F361" s="24"/>
      <c r="G361" s="16"/>
      <c r="H361" s="45"/>
      <c r="I361" s="17"/>
      <c r="J361" s="18"/>
      <c r="K361" s="19"/>
      <c r="L361" s="20"/>
      <c r="M361" s="51"/>
      <c r="N361" s="46"/>
      <c r="O361" s="46"/>
      <c r="P361" s="27"/>
    </row>
    <row r="362" spans="1:16" s="2" customFormat="1" x14ac:dyDescent="0.25">
      <c r="A362" s="43"/>
      <c r="B362" s="44"/>
      <c r="C362" s="14"/>
      <c r="D362" s="44"/>
      <c r="E362" s="44"/>
      <c r="F362" s="24"/>
      <c r="G362" s="16"/>
      <c r="H362" s="45"/>
      <c r="I362" s="17"/>
      <c r="J362" s="18"/>
      <c r="K362" s="19"/>
      <c r="L362" s="20"/>
      <c r="M362" s="51"/>
      <c r="N362" s="46"/>
      <c r="O362" s="46"/>
      <c r="P362" s="27"/>
    </row>
    <row r="363" spans="1:16" s="2" customFormat="1" x14ac:dyDescent="0.25">
      <c r="A363" s="43"/>
      <c r="B363" s="44"/>
      <c r="C363" s="14"/>
      <c r="D363" s="44"/>
      <c r="E363" s="44"/>
      <c r="F363" s="24"/>
      <c r="G363" s="16"/>
      <c r="H363" s="45"/>
      <c r="I363" s="17"/>
      <c r="J363" s="18"/>
      <c r="K363" s="19"/>
      <c r="L363" s="20"/>
      <c r="M363" s="51"/>
      <c r="N363" s="46"/>
      <c r="O363" s="46"/>
      <c r="P363" s="27"/>
    </row>
    <row r="364" spans="1:16" s="2" customFormat="1" x14ac:dyDescent="0.25">
      <c r="A364" s="43"/>
      <c r="B364" s="44"/>
      <c r="C364" s="14"/>
      <c r="D364" s="44"/>
      <c r="E364" s="44"/>
      <c r="F364" s="24"/>
      <c r="G364" s="16"/>
      <c r="H364" s="45"/>
      <c r="I364" s="17"/>
      <c r="J364" s="18"/>
      <c r="K364" s="19"/>
      <c r="L364" s="20"/>
      <c r="M364" s="51"/>
      <c r="N364" s="46"/>
      <c r="O364" s="46"/>
      <c r="P364" s="27"/>
    </row>
    <row r="365" spans="1:16" s="2" customFormat="1" x14ac:dyDescent="0.25">
      <c r="A365" s="43"/>
      <c r="B365" s="44"/>
      <c r="C365" s="14"/>
      <c r="D365" s="44"/>
      <c r="E365" s="44"/>
      <c r="F365" s="24"/>
      <c r="G365" s="16"/>
      <c r="H365" s="45"/>
      <c r="I365" s="17"/>
      <c r="J365" s="18"/>
      <c r="K365" s="19"/>
      <c r="L365" s="20"/>
      <c r="M365" s="51"/>
      <c r="N365" s="46"/>
      <c r="O365" s="46"/>
      <c r="P365" s="27"/>
    </row>
    <row r="366" spans="1:16" s="2" customFormat="1" x14ac:dyDescent="0.25">
      <c r="A366" s="43"/>
      <c r="B366" s="44"/>
      <c r="C366" s="14"/>
      <c r="D366" s="44"/>
      <c r="E366" s="44"/>
      <c r="F366" s="24"/>
      <c r="G366" s="16"/>
      <c r="H366" s="45"/>
      <c r="I366" s="17"/>
      <c r="J366" s="18"/>
      <c r="K366" s="19"/>
      <c r="L366" s="20"/>
      <c r="M366" s="51"/>
      <c r="N366" s="46"/>
      <c r="O366" s="46"/>
      <c r="P366" s="27"/>
    </row>
    <row r="367" spans="1:16" s="2" customFormat="1" x14ac:dyDescent="0.25">
      <c r="A367" s="43"/>
      <c r="B367" s="44"/>
      <c r="C367" s="14"/>
      <c r="D367" s="44"/>
      <c r="E367" s="44"/>
      <c r="F367" s="24"/>
      <c r="G367" s="16"/>
      <c r="H367" s="45"/>
      <c r="I367" s="17"/>
      <c r="J367" s="18"/>
      <c r="K367" s="19"/>
      <c r="L367" s="20"/>
      <c r="M367" s="51"/>
      <c r="N367" s="46"/>
      <c r="O367" s="46"/>
      <c r="P367" s="27"/>
    </row>
    <row r="368" spans="1:16" s="2" customFormat="1" x14ac:dyDescent="0.25">
      <c r="A368" s="43"/>
      <c r="B368" s="44"/>
      <c r="C368" s="14"/>
      <c r="D368" s="44"/>
      <c r="E368" s="44"/>
      <c r="F368" s="24"/>
      <c r="G368" s="16"/>
      <c r="H368" s="45"/>
      <c r="I368" s="17"/>
      <c r="J368" s="18"/>
      <c r="K368" s="19"/>
      <c r="L368" s="20"/>
      <c r="M368" s="51"/>
      <c r="N368" s="46"/>
      <c r="O368" s="46"/>
      <c r="P368" s="27"/>
    </row>
    <row r="369" spans="1:16" s="2" customFormat="1" x14ac:dyDescent="0.25">
      <c r="A369" s="43"/>
      <c r="B369" s="44"/>
      <c r="C369" s="14"/>
      <c r="D369" s="44"/>
      <c r="E369" s="44"/>
      <c r="F369" s="24"/>
      <c r="G369" s="16"/>
      <c r="H369" s="45"/>
      <c r="I369" s="17"/>
      <c r="J369" s="18"/>
      <c r="K369" s="19"/>
      <c r="L369" s="20"/>
      <c r="M369" s="51"/>
      <c r="N369" s="46"/>
      <c r="O369" s="46"/>
      <c r="P369" s="27"/>
    </row>
    <row r="370" spans="1:16" s="2" customFormat="1" x14ac:dyDescent="0.25">
      <c r="A370" s="43"/>
      <c r="B370" s="44"/>
      <c r="C370" s="14"/>
      <c r="D370" s="44"/>
      <c r="E370" s="44"/>
      <c r="F370" s="24"/>
      <c r="G370" s="16"/>
      <c r="H370" s="45"/>
      <c r="I370" s="17"/>
      <c r="J370" s="18"/>
      <c r="K370" s="19"/>
      <c r="L370" s="20"/>
      <c r="M370" s="51"/>
      <c r="N370" s="46"/>
      <c r="O370" s="46"/>
      <c r="P370" s="27"/>
    </row>
    <row r="371" spans="1:16" s="2" customFormat="1" x14ac:dyDescent="0.25">
      <c r="A371" s="43"/>
      <c r="B371" s="44"/>
      <c r="C371" s="14"/>
      <c r="D371" s="44"/>
      <c r="E371" s="44"/>
      <c r="F371" s="24"/>
      <c r="G371" s="16"/>
      <c r="H371" s="45"/>
      <c r="I371" s="17"/>
      <c r="J371" s="18"/>
      <c r="K371" s="19"/>
      <c r="L371" s="20"/>
      <c r="M371" s="51"/>
      <c r="N371" s="46"/>
      <c r="O371" s="46"/>
      <c r="P371" s="27"/>
    </row>
    <row r="372" spans="1:16" s="2" customFormat="1" x14ac:dyDescent="0.25">
      <c r="A372" s="43"/>
      <c r="B372" s="44"/>
      <c r="C372" s="14"/>
      <c r="D372" s="44"/>
      <c r="E372" s="44"/>
      <c r="F372" s="24"/>
      <c r="G372" s="16"/>
      <c r="H372" s="45"/>
      <c r="I372" s="17"/>
      <c r="J372" s="18"/>
      <c r="K372" s="19"/>
      <c r="L372" s="20"/>
      <c r="M372" s="51"/>
      <c r="N372" s="46"/>
      <c r="O372" s="46"/>
      <c r="P372" s="27"/>
    </row>
    <row r="373" spans="1:16" s="2" customFormat="1" x14ac:dyDescent="0.25">
      <c r="A373" s="43"/>
      <c r="B373" s="44"/>
      <c r="C373" s="14"/>
      <c r="D373" s="44"/>
      <c r="E373" s="44"/>
      <c r="F373" s="24"/>
      <c r="G373" s="16"/>
      <c r="H373" s="45"/>
      <c r="I373" s="17"/>
      <c r="J373" s="18"/>
      <c r="K373" s="19"/>
      <c r="L373" s="20"/>
      <c r="M373" s="51"/>
      <c r="N373" s="46"/>
      <c r="O373" s="46"/>
      <c r="P373" s="27"/>
    </row>
    <row r="374" spans="1:16" s="2" customFormat="1" x14ac:dyDescent="0.25">
      <c r="A374" s="43"/>
      <c r="B374" s="44"/>
      <c r="C374" s="14"/>
      <c r="D374" s="44"/>
      <c r="E374" s="44"/>
      <c r="F374" s="24"/>
      <c r="G374" s="16"/>
      <c r="H374" s="45"/>
      <c r="I374" s="17"/>
      <c r="J374" s="18"/>
      <c r="K374" s="19"/>
      <c r="L374" s="20"/>
      <c r="M374" s="51"/>
      <c r="N374" s="46"/>
      <c r="O374" s="46"/>
      <c r="P374" s="27"/>
    </row>
    <row r="375" spans="1:16" s="2" customFormat="1" x14ac:dyDescent="0.25">
      <c r="A375" s="43"/>
      <c r="B375" s="44"/>
      <c r="C375" s="14"/>
      <c r="D375" s="44"/>
      <c r="E375" s="44"/>
      <c r="F375" s="24"/>
      <c r="G375" s="16"/>
      <c r="H375" s="45"/>
      <c r="I375" s="17"/>
      <c r="J375" s="18"/>
      <c r="K375" s="19"/>
      <c r="L375" s="20"/>
      <c r="M375" s="51"/>
      <c r="N375" s="46"/>
      <c r="O375" s="46"/>
      <c r="P375" s="27"/>
    </row>
    <row r="376" spans="1:16" s="2" customFormat="1" x14ac:dyDescent="0.25">
      <c r="A376" s="43"/>
      <c r="B376" s="44"/>
      <c r="C376" s="14"/>
      <c r="D376" s="44"/>
      <c r="E376" s="44"/>
      <c r="F376" s="24"/>
      <c r="G376" s="16"/>
      <c r="H376" s="45"/>
      <c r="I376" s="17"/>
      <c r="J376" s="18"/>
      <c r="K376" s="19"/>
      <c r="L376" s="20"/>
      <c r="M376" s="51"/>
      <c r="N376" s="46"/>
      <c r="O376" s="46"/>
      <c r="P376" s="27"/>
    </row>
    <row r="377" spans="1:16" s="2" customFormat="1" x14ac:dyDescent="0.25">
      <c r="A377" s="43"/>
      <c r="B377" s="44"/>
      <c r="C377" s="14"/>
      <c r="D377" s="44"/>
      <c r="E377" s="44"/>
      <c r="F377" s="24"/>
      <c r="G377" s="16"/>
      <c r="H377" s="45"/>
      <c r="I377" s="17"/>
      <c r="J377" s="18"/>
      <c r="K377" s="19"/>
      <c r="L377" s="20"/>
      <c r="M377" s="51"/>
      <c r="N377" s="46"/>
      <c r="O377" s="46"/>
      <c r="P377" s="27"/>
    </row>
    <row r="378" spans="1:16" s="2" customFormat="1" x14ac:dyDescent="0.25">
      <c r="A378" s="43"/>
      <c r="B378" s="44"/>
      <c r="C378" s="14"/>
      <c r="D378" s="44"/>
      <c r="E378" s="44"/>
      <c r="F378" s="24"/>
      <c r="G378" s="16"/>
      <c r="H378" s="45"/>
      <c r="I378" s="17"/>
      <c r="J378" s="18"/>
      <c r="K378" s="19"/>
      <c r="L378" s="20"/>
      <c r="M378" s="51"/>
      <c r="N378" s="46"/>
      <c r="O378" s="46"/>
      <c r="P378" s="27"/>
    </row>
    <row r="379" spans="1:16" s="2" customFormat="1" x14ac:dyDescent="0.25">
      <c r="A379" s="49"/>
      <c r="B379" s="44"/>
      <c r="C379" s="14"/>
      <c r="D379" s="44"/>
      <c r="E379" s="44"/>
      <c r="F379" s="24"/>
      <c r="G379" s="16"/>
      <c r="H379" s="45"/>
      <c r="I379" s="17"/>
      <c r="J379" s="18"/>
      <c r="K379" s="19"/>
      <c r="L379" s="20"/>
      <c r="M379" s="51"/>
      <c r="N379" s="46"/>
      <c r="O379" s="46"/>
      <c r="P379" s="27"/>
    </row>
    <row r="380" spans="1:16" s="2" customFormat="1" x14ac:dyDescent="0.25">
      <c r="A380" s="43"/>
      <c r="B380" s="44"/>
      <c r="C380" s="14"/>
      <c r="D380" s="44"/>
      <c r="E380" s="44"/>
      <c r="F380" s="24"/>
      <c r="G380" s="16"/>
      <c r="H380" s="45"/>
      <c r="I380" s="17"/>
      <c r="J380" s="18"/>
      <c r="K380" s="19"/>
      <c r="L380" s="20"/>
      <c r="M380" s="51"/>
      <c r="N380" s="46"/>
      <c r="O380" s="46"/>
      <c r="P380" s="27"/>
    </row>
    <row r="381" spans="1:16" s="2" customFormat="1" x14ac:dyDescent="0.25">
      <c r="A381" s="43"/>
      <c r="B381" s="44"/>
      <c r="C381" s="14"/>
      <c r="D381" s="44"/>
      <c r="E381" s="44"/>
      <c r="F381" s="24"/>
      <c r="G381" s="16"/>
      <c r="H381" s="45"/>
      <c r="I381" s="17"/>
      <c r="J381" s="18"/>
      <c r="K381" s="19"/>
      <c r="L381" s="20"/>
      <c r="M381" s="51"/>
      <c r="N381" s="46"/>
      <c r="O381" s="46"/>
      <c r="P381" s="27"/>
    </row>
    <row r="382" spans="1:16" s="2" customFormat="1" x14ac:dyDescent="0.25">
      <c r="A382" s="43"/>
      <c r="B382" s="44"/>
      <c r="C382" s="14"/>
      <c r="D382" s="44"/>
      <c r="E382" s="44"/>
      <c r="F382" s="24"/>
      <c r="G382" s="16"/>
      <c r="H382" s="45"/>
      <c r="I382" s="17"/>
      <c r="J382" s="18"/>
      <c r="K382" s="19"/>
      <c r="L382" s="20"/>
      <c r="M382" s="51"/>
      <c r="N382" s="46"/>
      <c r="O382" s="46"/>
      <c r="P382" s="27"/>
    </row>
    <row r="383" spans="1:16" s="2" customFormat="1" x14ac:dyDescent="0.25">
      <c r="A383" s="43"/>
      <c r="B383" s="44"/>
      <c r="C383" s="14"/>
      <c r="D383" s="44"/>
      <c r="E383" s="44"/>
      <c r="F383" s="24"/>
      <c r="G383" s="16"/>
      <c r="H383" s="45"/>
      <c r="I383" s="17"/>
      <c r="J383" s="18"/>
      <c r="K383" s="19"/>
      <c r="L383" s="20"/>
      <c r="M383" s="51"/>
      <c r="N383" s="46"/>
      <c r="O383" s="46"/>
      <c r="P383" s="27"/>
    </row>
    <row r="384" spans="1:16" s="2" customFormat="1" x14ac:dyDescent="0.25">
      <c r="A384" s="43"/>
      <c r="B384" s="44"/>
      <c r="C384" s="14"/>
      <c r="D384" s="44"/>
      <c r="E384" s="44"/>
      <c r="F384" s="24"/>
      <c r="G384" s="16"/>
      <c r="H384" s="45"/>
      <c r="I384" s="17"/>
      <c r="J384" s="18"/>
      <c r="K384" s="19"/>
      <c r="L384" s="20"/>
      <c r="M384" s="51"/>
      <c r="N384" s="46"/>
      <c r="O384" s="46"/>
      <c r="P384" s="27"/>
    </row>
    <row r="385" spans="1:16" s="2" customFormat="1" x14ac:dyDescent="0.25">
      <c r="A385" s="43"/>
      <c r="B385" s="44"/>
      <c r="C385" s="14"/>
      <c r="D385" s="44"/>
      <c r="E385" s="44"/>
      <c r="F385" s="24"/>
      <c r="G385" s="16"/>
      <c r="H385" s="45"/>
      <c r="I385" s="17"/>
      <c r="J385" s="18"/>
      <c r="K385" s="19"/>
      <c r="L385" s="20"/>
      <c r="M385" s="51"/>
      <c r="N385" s="46"/>
      <c r="O385" s="46"/>
      <c r="P385" s="27"/>
    </row>
    <row r="386" spans="1:16" s="2" customFormat="1" x14ac:dyDescent="0.25">
      <c r="A386" s="43"/>
      <c r="B386" s="44"/>
      <c r="C386" s="14"/>
      <c r="D386" s="44"/>
      <c r="E386" s="44"/>
      <c r="F386" s="24"/>
      <c r="G386" s="16"/>
      <c r="H386" s="45"/>
      <c r="I386" s="17"/>
      <c r="J386" s="18"/>
      <c r="K386" s="19"/>
      <c r="L386" s="20"/>
      <c r="M386" s="51"/>
      <c r="N386" s="46"/>
      <c r="O386" s="46"/>
      <c r="P386" s="27"/>
    </row>
    <row r="387" spans="1:16" s="2" customFormat="1" x14ac:dyDescent="0.25">
      <c r="A387" s="43"/>
      <c r="B387" s="44"/>
      <c r="C387" s="14"/>
      <c r="D387" s="44"/>
      <c r="E387" s="44"/>
      <c r="F387" s="24"/>
      <c r="G387" s="16"/>
      <c r="H387" s="45"/>
      <c r="I387" s="17"/>
      <c r="J387" s="18"/>
      <c r="K387" s="19"/>
      <c r="L387" s="20"/>
      <c r="M387" s="51"/>
      <c r="N387" s="46"/>
      <c r="O387" s="46"/>
      <c r="P387" s="27"/>
    </row>
    <row r="388" spans="1:16" s="2" customFormat="1" x14ac:dyDescent="0.25">
      <c r="A388" s="43"/>
      <c r="B388" s="44"/>
      <c r="C388" s="14"/>
      <c r="D388" s="44"/>
      <c r="E388" s="44"/>
      <c r="F388" s="24"/>
      <c r="G388" s="16"/>
      <c r="H388" s="45"/>
      <c r="I388" s="17"/>
      <c r="J388" s="18"/>
      <c r="K388" s="19"/>
      <c r="L388" s="20"/>
      <c r="M388" s="51"/>
      <c r="N388" s="46"/>
      <c r="O388" s="46"/>
      <c r="P388" s="27"/>
    </row>
    <row r="389" spans="1:16" s="2" customFormat="1" x14ac:dyDescent="0.25">
      <c r="A389" s="43"/>
      <c r="B389" s="44"/>
      <c r="C389" s="14"/>
      <c r="D389" s="44"/>
      <c r="E389" s="44"/>
      <c r="F389" s="24"/>
      <c r="G389" s="16"/>
      <c r="H389" s="45"/>
      <c r="I389" s="17"/>
      <c r="J389" s="18"/>
      <c r="K389" s="19"/>
      <c r="L389" s="20"/>
      <c r="M389" s="51"/>
      <c r="N389" s="46"/>
      <c r="O389" s="46"/>
      <c r="P389" s="27"/>
    </row>
    <row r="390" spans="1:16" s="2" customFormat="1" x14ac:dyDescent="0.25">
      <c r="A390" s="43"/>
      <c r="B390" s="44"/>
      <c r="C390" s="14"/>
      <c r="D390" s="44"/>
      <c r="E390" s="44"/>
      <c r="F390" s="24"/>
      <c r="G390" s="16"/>
      <c r="H390" s="45"/>
      <c r="I390" s="17"/>
      <c r="J390" s="18"/>
      <c r="K390" s="19"/>
      <c r="L390" s="20"/>
      <c r="M390" s="51"/>
      <c r="N390" s="46"/>
      <c r="O390" s="46"/>
      <c r="P390" s="27"/>
    </row>
    <row r="391" spans="1:16" s="2" customFormat="1" x14ac:dyDescent="0.25">
      <c r="A391" s="43"/>
      <c r="B391" s="44"/>
      <c r="C391" s="14"/>
      <c r="D391" s="44"/>
      <c r="E391" s="44"/>
      <c r="F391" s="24"/>
      <c r="G391" s="16"/>
      <c r="H391" s="45"/>
      <c r="I391" s="17"/>
      <c r="J391" s="18"/>
      <c r="K391" s="19"/>
      <c r="L391" s="20"/>
      <c r="M391" s="51"/>
      <c r="N391" s="46"/>
      <c r="O391" s="46"/>
      <c r="P391" s="27"/>
    </row>
    <row r="392" spans="1:16" s="2" customFormat="1" x14ac:dyDescent="0.25">
      <c r="A392" s="43"/>
      <c r="B392" s="44"/>
      <c r="C392" s="14"/>
      <c r="D392" s="44"/>
      <c r="E392" s="44"/>
      <c r="F392" s="24"/>
      <c r="G392" s="16"/>
      <c r="H392" s="45"/>
      <c r="I392" s="17"/>
      <c r="J392" s="18"/>
      <c r="K392" s="19"/>
      <c r="L392" s="20"/>
      <c r="M392" s="51"/>
      <c r="N392" s="46"/>
      <c r="O392" s="46"/>
      <c r="P392" s="27"/>
    </row>
    <row r="393" spans="1:16" s="2" customFormat="1" x14ac:dyDescent="0.25">
      <c r="A393" s="43"/>
      <c r="B393" s="44"/>
      <c r="C393" s="14"/>
      <c r="D393" s="44"/>
      <c r="E393" s="44"/>
      <c r="F393" s="24"/>
      <c r="G393" s="16"/>
      <c r="H393" s="45"/>
      <c r="I393" s="17"/>
      <c r="J393" s="18"/>
      <c r="K393" s="19"/>
      <c r="L393" s="20"/>
      <c r="M393" s="51"/>
      <c r="N393" s="46"/>
      <c r="O393" s="46"/>
      <c r="P393" s="27"/>
    </row>
    <row r="394" spans="1:16" s="2" customFormat="1" x14ac:dyDescent="0.25">
      <c r="A394" s="43"/>
      <c r="B394" s="44"/>
      <c r="C394" s="14"/>
      <c r="D394" s="44"/>
      <c r="E394" s="44"/>
      <c r="F394" s="24"/>
      <c r="G394" s="16"/>
      <c r="H394" s="45"/>
      <c r="I394" s="17"/>
      <c r="J394" s="18"/>
      <c r="K394" s="19"/>
      <c r="L394" s="20"/>
      <c r="M394" s="51"/>
      <c r="N394" s="46"/>
      <c r="O394" s="46"/>
      <c r="P394" s="27"/>
    </row>
    <row r="395" spans="1:16" s="2" customFormat="1" x14ac:dyDescent="0.25">
      <c r="A395" s="43"/>
      <c r="B395" s="44"/>
      <c r="C395" s="14"/>
      <c r="D395" s="44"/>
      <c r="E395" s="44"/>
      <c r="F395" s="24"/>
      <c r="G395" s="16"/>
      <c r="H395" s="45"/>
      <c r="I395" s="17"/>
      <c r="J395" s="18"/>
      <c r="K395" s="19"/>
      <c r="L395" s="20"/>
      <c r="M395" s="51"/>
      <c r="N395" s="46"/>
      <c r="O395" s="46"/>
      <c r="P395" s="27"/>
    </row>
    <row r="396" spans="1:16" s="2" customFormat="1" x14ac:dyDescent="0.25">
      <c r="A396" s="43"/>
      <c r="B396" s="44"/>
      <c r="C396" s="14"/>
      <c r="D396" s="44"/>
      <c r="E396" s="44"/>
      <c r="F396" s="24"/>
      <c r="G396" s="16"/>
      <c r="H396" s="45"/>
      <c r="I396" s="17"/>
      <c r="J396" s="18"/>
      <c r="K396" s="19"/>
      <c r="L396" s="20"/>
      <c r="M396" s="51"/>
      <c r="N396" s="46"/>
      <c r="O396" s="46"/>
      <c r="P396" s="27"/>
    </row>
    <row r="397" spans="1:16" s="2" customFormat="1" x14ac:dyDescent="0.25">
      <c r="A397" s="43"/>
      <c r="B397" s="44"/>
      <c r="C397" s="14"/>
      <c r="D397" s="44"/>
      <c r="E397" s="44"/>
      <c r="F397" s="24"/>
      <c r="G397" s="16"/>
      <c r="H397" s="45"/>
      <c r="I397" s="17"/>
      <c r="J397" s="18"/>
      <c r="K397" s="19"/>
      <c r="L397" s="20"/>
      <c r="M397" s="51"/>
      <c r="N397" s="46"/>
      <c r="O397" s="46"/>
      <c r="P397" s="27"/>
    </row>
    <row r="398" spans="1:16" s="2" customFormat="1" x14ac:dyDescent="0.25">
      <c r="A398" s="43"/>
      <c r="B398" s="44"/>
      <c r="C398" s="14"/>
      <c r="D398" s="44"/>
      <c r="E398" s="44"/>
      <c r="F398" s="24"/>
      <c r="G398" s="16"/>
      <c r="H398" s="45"/>
      <c r="I398" s="17"/>
      <c r="J398" s="18"/>
      <c r="K398" s="19"/>
      <c r="L398" s="20"/>
      <c r="M398" s="51"/>
      <c r="N398" s="46"/>
      <c r="O398" s="46"/>
      <c r="P398" s="27"/>
    </row>
    <row r="399" spans="1:16" s="2" customFormat="1" x14ac:dyDescent="0.25">
      <c r="A399" s="43"/>
      <c r="B399" s="44"/>
      <c r="C399" s="14"/>
      <c r="D399" s="44"/>
      <c r="E399" s="44"/>
      <c r="F399" s="24"/>
      <c r="G399" s="16"/>
      <c r="H399" s="45"/>
      <c r="I399" s="17"/>
      <c r="J399" s="18"/>
      <c r="K399" s="19"/>
      <c r="L399" s="20"/>
      <c r="M399" s="51"/>
      <c r="N399" s="46"/>
      <c r="O399" s="46"/>
      <c r="P399" s="27"/>
    </row>
    <row r="400" spans="1:16" s="2" customFormat="1" x14ac:dyDescent="0.25">
      <c r="A400" s="43"/>
      <c r="B400" s="44"/>
      <c r="C400" s="14"/>
      <c r="D400" s="44"/>
      <c r="E400" s="44"/>
      <c r="F400" s="24"/>
      <c r="G400" s="16"/>
      <c r="H400" s="45"/>
      <c r="I400" s="17"/>
      <c r="J400" s="18"/>
      <c r="K400" s="19"/>
      <c r="L400" s="20"/>
      <c r="M400" s="51"/>
      <c r="N400" s="46"/>
      <c r="O400" s="46"/>
      <c r="P400" s="27"/>
    </row>
    <row r="401" spans="1:16" s="2" customFormat="1" x14ac:dyDescent="0.25">
      <c r="A401" s="43"/>
      <c r="B401" s="44"/>
      <c r="C401" s="14"/>
      <c r="D401" s="44"/>
      <c r="E401" s="44"/>
      <c r="F401" s="24"/>
      <c r="G401" s="16"/>
      <c r="H401" s="45"/>
      <c r="I401" s="17"/>
      <c r="J401" s="18"/>
      <c r="K401" s="19"/>
      <c r="L401" s="20"/>
      <c r="M401" s="51"/>
      <c r="N401" s="46"/>
      <c r="O401" s="46"/>
      <c r="P401" s="27"/>
    </row>
    <row r="402" spans="1:16" s="2" customFormat="1" x14ac:dyDescent="0.25">
      <c r="A402" s="43"/>
      <c r="B402" s="44"/>
      <c r="C402" s="14"/>
      <c r="D402" s="44"/>
      <c r="E402" s="44"/>
      <c r="F402" s="24"/>
      <c r="G402" s="16"/>
      <c r="H402" s="45"/>
      <c r="I402" s="17"/>
      <c r="J402" s="18"/>
      <c r="K402" s="19"/>
      <c r="L402" s="20"/>
      <c r="M402" s="51"/>
      <c r="N402" s="46"/>
      <c r="O402" s="46"/>
      <c r="P402" s="27"/>
    </row>
    <row r="403" spans="1:16" s="2" customFormat="1" x14ac:dyDescent="0.25">
      <c r="A403" s="43"/>
      <c r="B403" s="44"/>
      <c r="C403" s="14"/>
      <c r="D403" s="44"/>
      <c r="E403" s="44"/>
      <c r="F403" s="24"/>
      <c r="G403" s="16"/>
      <c r="H403" s="45"/>
      <c r="I403" s="17"/>
      <c r="J403" s="18"/>
      <c r="K403" s="19"/>
      <c r="L403" s="20"/>
      <c r="M403" s="51"/>
      <c r="N403" s="46"/>
      <c r="O403" s="46"/>
      <c r="P403" s="27"/>
    </row>
    <row r="404" spans="1:16" s="2" customFormat="1" x14ac:dyDescent="0.25">
      <c r="A404" s="43"/>
      <c r="B404" s="44"/>
      <c r="C404" s="14"/>
      <c r="D404" s="44"/>
      <c r="E404" s="44"/>
      <c r="F404" s="24"/>
      <c r="G404" s="16"/>
      <c r="H404" s="45"/>
      <c r="I404" s="17"/>
      <c r="J404" s="18"/>
      <c r="K404" s="19"/>
      <c r="L404" s="20"/>
      <c r="M404" s="51"/>
      <c r="N404" s="46"/>
      <c r="O404" s="46"/>
      <c r="P404" s="27"/>
    </row>
    <row r="405" spans="1:16" s="2" customFormat="1" x14ac:dyDescent="0.25">
      <c r="A405" s="43"/>
      <c r="B405" s="44"/>
      <c r="C405" s="14"/>
      <c r="D405" s="44"/>
      <c r="E405" s="44"/>
      <c r="F405" s="24"/>
      <c r="G405" s="16"/>
      <c r="H405" s="45"/>
      <c r="I405" s="17"/>
      <c r="J405" s="18"/>
      <c r="K405" s="19"/>
      <c r="L405" s="20"/>
      <c r="M405" s="51"/>
      <c r="N405" s="46"/>
      <c r="O405" s="46"/>
      <c r="P405" s="27"/>
    </row>
    <row r="406" spans="1:16" s="2" customFormat="1" x14ac:dyDescent="0.25">
      <c r="A406" s="43"/>
      <c r="B406" s="44"/>
      <c r="C406" s="14"/>
      <c r="D406" s="44"/>
      <c r="E406" s="44"/>
      <c r="F406" s="24"/>
      <c r="G406" s="16"/>
      <c r="H406" s="45"/>
      <c r="I406" s="17"/>
      <c r="J406" s="18"/>
      <c r="K406" s="19"/>
      <c r="L406" s="20"/>
      <c r="M406" s="51"/>
      <c r="N406" s="46"/>
      <c r="O406" s="46"/>
      <c r="P406" s="27"/>
    </row>
    <row r="407" spans="1:16" s="2" customFormat="1" x14ac:dyDescent="0.25">
      <c r="A407" s="43"/>
      <c r="B407" s="44"/>
      <c r="C407" s="14"/>
      <c r="D407" s="44"/>
      <c r="E407" s="44"/>
      <c r="F407" s="24"/>
      <c r="G407" s="16"/>
      <c r="H407" s="45"/>
      <c r="I407" s="17"/>
      <c r="J407" s="18"/>
      <c r="K407" s="19"/>
      <c r="L407" s="20"/>
      <c r="M407" s="51"/>
      <c r="N407" s="46"/>
      <c r="O407" s="46"/>
      <c r="P407" s="27"/>
    </row>
    <row r="408" spans="1:16" s="2" customFormat="1" x14ac:dyDescent="0.25">
      <c r="A408" s="43"/>
      <c r="B408" s="44"/>
      <c r="C408" s="14"/>
      <c r="D408" s="44"/>
      <c r="E408" s="44"/>
      <c r="F408" s="24"/>
      <c r="G408" s="16"/>
      <c r="H408" s="45"/>
      <c r="I408" s="17"/>
      <c r="J408" s="18"/>
      <c r="K408" s="19"/>
      <c r="L408" s="20"/>
      <c r="M408" s="51"/>
      <c r="N408" s="46"/>
      <c r="O408" s="46"/>
      <c r="P408" s="27"/>
    </row>
    <row r="409" spans="1:16" s="2" customFormat="1" x14ac:dyDescent="0.25">
      <c r="A409" s="43"/>
      <c r="B409" s="44"/>
      <c r="C409" s="14"/>
      <c r="D409" s="44"/>
      <c r="E409" s="44"/>
      <c r="F409" s="24"/>
      <c r="G409" s="16"/>
      <c r="H409" s="45"/>
      <c r="I409" s="17"/>
      <c r="J409" s="18"/>
      <c r="K409" s="19"/>
      <c r="L409" s="20"/>
      <c r="M409" s="51"/>
      <c r="N409" s="46"/>
      <c r="O409" s="46"/>
      <c r="P409" s="27"/>
    </row>
    <row r="410" spans="1:16" s="2" customFormat="1" x14ac:dyDescent="0.25">
      <c r="A410" s="43"/>
      <c r="B410" s="44"/>
      <c r="C410" s="14"/>
      <c r="D410" s="44"/>
      <c r="E410" s="44"/>
      <c r="F410" s="24"/>
      <c r="G410" s="16"/>
      <c r="H410" s="45"/>
      <c r="I410" s="17"/>
      <c r="J410" s="18"/>
      <c r="K410" s="19"/>
      <c r="L410" s="20"/>
      <c r="M410" s="51"/>
      <c r="N410" s="46"/>
      <c r="O410" s="46"/>
      <c r="P410" s="27"/>
    </row>
    <row r="411" spans="1:16" s="2" customFormat="1" x14ac:dyDescent="0.25">
      <c r="A411" s="43"/>
      <c r="B411" s="44"/>
      <c r="C411" s="14"/>
      <c r="D411" s="44"/>
      <c r="E411" s="44"/>
      <c r="F411" s="24"/>
      <c r="G411" s="16"/>
      <c r="H411" s="45"/>
      <c r="I411" s="17"/>
      <c r="J411" s="18"/>
      <c r="K411" s="19"/>
      <c r="L411" s="20"/>
      <c r="M411" s="51"/>
      <c r="N411" s="46"/>
      <c r="O411" s="46"/>
      <c r="P411" s="27"/>
    </row>
    <row r="412" spans="1:16" s="2" customFormat="1" x14ac:dyDescent="0.25">
      <c r="A412" s="43"/>
      <c r="B412" s="44"/>
      <c r="C412" s="14"/>
      <c r="D412" s="44"/>
      <c r="E412" s="44"/>
      <c r="F412" s="24"/>
      <c r="G412" s="16"/>
      <c r="H412" s="45"/>
      <c r="I412" s="17"/>
      <c r="J412" s="18"/>
      <c r="K412" s="19"/>
      <c r="L412" s="20"/>
      <c r="M412" s="51"/>
      <c r="N412" s="50"/>
      <c r="O412" s="46"/>
      <c r="P412" s="27"/>
    </row>
    <row r="413" spans="1:16" s="2" customFormat="1" x14ac:dyDescent="0.25">
      <c r="A413" s="43"/>
      <c r="B413" s="44"/>
      <c r="C413" s="14"/>
      <c r="D413" s="44"/>
      <c r="E413" s="44"/>
      <c r="F413" s="24"/>
      <c r="G413" s="16"/>
      <c r="H413" s="45"/>
      <c r="I413" s="17"/>
      <c r="J413" s="18"/>
      <c r="K413" s="19"/>
      <c r="L413" s="20"/>
      <c r="M413" s="51"/>
      <c r="N413" s="46"/>
      <c r="O413" s="46"/>
      <c r="P413" s="27"/>
    </row>
    <row r="414" spans="1:16" s="2" customFormat="1" x14ac:dyDescent="0.25">
      <c r="A414" s="43"/>
      <c r="B414" s="44"/>
      <c r="C414" s="14"/>
      <c r="D414" s="44"/>
      <c r="E414" s="44"/>
      <c r="F414" s="24"/>
      <c r="G414" s="16"/>
      <c r="H414" s="45"/>
      <c r="I414" s="17"/>
      <c r="J414" s="18"/>
      <c r="K414" s="19"/>
      <c r="L414" s="20"/>
      <c r="M414" s="51"/>
      <c r="N414" s="46"/>
      <c r="O414" s="46"/>
      <c r="P414" s="27"/>
    </row>
    <row r="415" spans="1:16" s="2" customFormat="1" x14ac:dyDescent="0.25">
      <c r="A415" s="43"/>
      <c r="B415" s="44"/>
      <c r="C415" s="14"/>
      <c r="D415" s="44"/>
      <c r="E415" s="44"/>
      <c r="F415" s="24"/>
      <c r="G415" s="16"/>
      <c r="H415" s="45"/>
      <c r="I415" s="17"/>
      <c r="J415" s="18"/>
      <c r="K415" s="19"/>
      <c r="L415" s="20"/>
      <c r="M415" s="51"/>
      <c r="N415" s="46"/>
      <c r="O415" s="46"/>
      <c r="P415" s="27"/>
    </row>
    <row r="416" spans="1:16" s="2" customFormat="1" x14ac:dyDescent="0.25">
      <c r="A416" s="43"/>
      <c r="B416" s="44"/>
      <c r="C416" s="14"/>
      <c r="D416" s="44"/>
      <c r="E416" s="44"/>
      <c r="F416" s="24"/>
      <c r="G416" s="16"/>
      <c r="H416" s="45"/>
      <c r="I416" s="17"/>
      <c r="J416" s="18"/>
      <c r="K416" s="19"/>
      <c r="L416" s="20"/>
      <c r="M416" s="51"/>
      <c r="N416" s="46"/>
      <c r="O416" s="46"/>
      <c r="P416" s="27"/>
    </row>
    <row r="417" spans="1:16" s="2" customFormat="1" x14ac:dyDescent="0.25">
      <c r="A417" s="43"/>
      <c r="B417" s="44"/>
      <c r="C417" s="14"/>
      <c r="D417" s="44"/>
      <c r="E417" s="44"/>
      <c r="F417" s="24"/>
      <c r="G417" s="16"/>
      <c r="H417" s="45"/>
      <c r="I417" s="17"/>
      <c r="J417" s="18"/>
      <c r="K417" s="19"/>
      <c r="L417" s="20"/>
      <c r="M417" s="51"/>
      <c r="N417" s="46"/>
      <c r="O417" s="46"/>
      <c r="P417" s="27"/>
    </row>
    <row r="418" spans="1:16" s="2" customFormat="1" x14ac:dyDescent="0.25">
      <c r="A418" s="43"/>
      <c r="B418" s="44"/>
      <c r="C418" s="14"/>
      <c r="D418" s="44"/>
      <c r="E418" s="44"/>
      <c r="F418" s="24"/>
      <c r="G418" s="16"/>
      <c r="H418" s="45"/>
      <c r="I418" s="17"/>
      <c r="J418" s="18"/>
      <c r="K418" s="19"/>
      <c r="L418" s="20"/>
      <c r="M418" s="51"/>
      <c r="N418" s="46"/>
      <c r="O418" s="46"/>
      <c r="P418" s="27"/>
    </row>
    <row r="419" spans="1:16" s="2" customFormat="1" x14ac:dyDescent="0.25">
      <c r="A419" s="43"/>
      <c r="B419" s="47"/>
      <c r="C419" s="14"/>
      <c r="D419" s="44"/>
      <c r="E419" s="44"/>
      <c r="F419" s="24"/>
      <c r="G419" s="16"/>
      <c r="H419" s="45"/>
      <c r="I419" s="17"/>
      <c r="J419" s="18"/>
      <c r="K419" s="19"/>
      <c r="L419" s="20"/>
      <c r="M419" s="51"/>
      <c r="N419" s="46"/>
      <c r="O419" s="46"/>
      <c r="P419" s="27"/>
    </row>
    <row r="420" spans="1:16" s="2" customFormat="1" x14ac:dyDescent="0.25">
      <c r="A420" s="43"/>
      <c r="B420" s="44"/>
      <c r="C420" s="14"/>
      <c r="D420" s="44"/>
      <c r="E420" s="44"/>
      <c r="F420" s="24"/>
      <c r="G420" s="16"/>
      <c r="H420" s="45"/>
      <c r="I420" s="17"/>
      <c r="J420" s="18"/>
      <c r="K420" s="19"/>
      <c r="L420" s="20"/>
      <c r="M420" s="51"/>
      <c r="N420" s="46"/>
      <c r="O420" s="46"/>
      <c r="P420" s="27"/>
    </row>
    <row r="421" spans="1:16" s="2" customFormat="1" x14ac:dyDescent="0.25">
      <c r="A421" s="43"/>
      <c r="B421" s="44"/>
      <c r="C421" s="14"/>
      <c r="D421" s="44"/>
      <c r="E421" s="44"/>
      <c r="F421" s="24"/>
      <c r="G421" s="16"/>
      <c r="H421" s="45"/>
      <c r="I421" s="17"/>
      <c r="J421" s="18"/>
      <c r="K421" s="19"/>
      <c r="L421" s="20"/>
      <c r="M421" s="51"/>
      <c r="N421" s="46"/>
      <c r="O421" s="46"/>
      <c r="P421" s="27"/>
    </row>
    <row r="422" spans="1:16" s="2" customFormat="1" x14ac:dyDescent="0.25">
      <c r="A422" s="43"/>
      <c r="B422" s="44"/>
      <c r="C422" s="14"/>
      <c r="D422" s="44"/>
      <c r="E422" s="44"/>
      <c r="F422" s="24"/>
      <c r="G422" s="16"/>
      <c r="H422" s="45"/>
      <c r="I422" s="17"/>
      <c r="J422" s="18"/>
      <c r="K422" s="19"/>
      <c r="L422" s="20"/>
      <c r="M422" s="51"/>
      <c r="N422" s="46"/>
      <c r="O422" s="46"/>
      <c r="P422" s="27"/>
    </row>
    <row r="423" spans="1:16" s="2" customFormat="1" x14ac:dyDescent="0.25">
      <c r="A423" s="43"/>
      <c r="B423" s="44"/>
      <c r="C423" s="14"/>
      <c r="D423" s="44"/>
      <c r="E423" s="44"/>
      <c r="F423" s="24"/>
      <c r="G423" s="16"/>
      <c r="H423" s="45"/>
      <c r="I423" s="17"/>
      <c r="J423" s="18"/>
      <c r="K423" s="19"/>
      <c r="L423" s="20"/>
      <c r="M423" s="51"/>
      <c r="N423" s="46"/>
      <c r="O423" s="46"/>
      <c r="P423" s="27"/>
    </row>
    <row r="424" spans="1:16" s="2" customFormat="1" x14ac:dyDescent="0.25">
      <c r="A424" s="43"/>
      <c r="B424" s="44"/>
      <c r="C424" s="14"/>
      <c r="D424" s="44"/>
      <c r="E424" s="44"/>
      <c r="F424" s="24"/>
      <c r="G424" s="16"/>
      <c r="H424" s="45"/>
      <c r="I424" s="17"/>
      <c r="J424" s="18"/>
      <c r="K424" s="19"/>
      <c r="L424" s="20"/>
      <c r="M424" s="51"/>
      <c r="N424" s="46"/>
      <c r="O424" s="46"/>
      <c r="P424" s="27"/>
    </row>
    <row r="425" spans="1:16" s="2" customFormat="1" x14ac:dyDescent="0.25">
      <c r="A425" s="43"/>
      <c r="B425" s="44"/>
      <c r="C425" s="14"/>
      <c r="D425" s="44"/>
      <c r="E425" s="44"/>
      <c r="F425" s="24"/>
      <c r="G425" s="16"/>
      <c r="H425" s="45"/>
      <c r="I425" s="17"/>
      <c r="J425" s="18"/>
      <c r="K425" s="19"/>
      <c r="L425" s="20"/>
      <c r="M425" s="51"/>
      <c r="N425" s="46"/>
      <c r="O425" s="46"/>
      <c r="P425" s="27"/>
    </row>
    <row r="426" spans="1:16" s="2" customFormat="1" x14ac:dyDescent="0.25">
      <c r="A426" s="43"/>
      <c r="B426" s="44"/>
      <c r="C426" s="14"/>
      <c r="D426" s="44"/>
      <c r="E426" s="44"/>
      <c r="F426" s="24"/>
      <c r="G426" s="16"/>
      <c r="H426" s="45"/>
      <c r="I426" s="17"/>
      <c r="J426" s="18"/>
      <c r="K426" s="19"/>
      <c r="L426" s="20"/>
      <c r="M426" s="51"/>
      <c r="N426" s="46"/>
      <c r="O426" s="46"/>
      <c r="P426" s="27"/>
    </row>
    <row r="427" spans="1:16" s="2" customFormat="1" x14ac:dyDescent="0.25">
      <c r="A427" s="43"/>
      <c r="B427" s="44"/>
      <c r="C427" s="14"/>
      <c r="D427" s="44"/>
      <c r="E427" s="44"/>
      <c r="F427" s="24"/>
      <c r="G427" s="16"/>
      <c r="H427" s="45"/>
      <c r="I427" s="17"/>
      <c r="J427" s="18"/>
      <c r="K427" s="19"/>
      <c r="L427" s="20"/>
      <c r="M427" s="51"/>
      <c r="N427" s="46"/>
      <c r="O427" s="46"/>
      <c r="P427" s="27"/>
    </row>
    <row r="428" spans="1:16" s="2" customFormat="1" x14ac:dyDescent="0.25">
      <c r="A428" s="43"/>
      <c r="B428" s="44"/>
      <c r="C428" s="14"/>
      <c r="D428" s="44"/>
      <c r="E428" s="44"/>
      <c r="F428" s="24"/>
      <c r="G428" s="16"/>
      <c r="H428" s="45"/>
      <c r="I428" s="17"/>
      <c r="J428" s="18"/>
      <c r="K428" s="19"/>
      <c r="L428" s="20"/>
      <c r="M428" s="51"/>
      <c r="N428" s="46"/>
      <c r="O428" s="46"/>
      <c r="P428" s="27"/>
    </row>
    <row r="429" spans="1:16" s="2" customFormat="1" x14ac:dyDescent="0.25">
      <c r="A429" s="43"/>
      <c r="B429" s="47"/>
      <c r="C429" s="14"/>
      <c r="D429" s="44"/>
      <c r="E429" s="44"/>
      <c r="F429" s="24"/>
      <c r="G429" s="16"/>
      <c r="H429" s="45"/>
      <c r="I429" s="17"/>
      <c r="J429" s="18"/>
      <c r="K429" s="19"/>
      <c r="L429" s="20"/>
      <c r="M429" s="51"/>
      <c r="N429" s="46"/>
      <c r="O429" s="46"/>
      <c r="P429" s="27"/>
    </row>
    <row r="430" spans="1:16" s="2" customFormat="1" x14ac:dyDescent="0.25">
      <c r="A430" s="43"/>
      <c r="B430" s="44"/>
      <c r="C430" s="14"/>
      <c r="D430" s="44"/>
      <c r="E430" s="44"/>
      <c r="F430" s="24"/>
      <c r="G430" s="16"/>
      <c r="H430" s="45"/>
      <c r="I430" s="17"/>
      <c r="J430" s="18"/>
      <c r="K430" s="19"/>
      <c r="L430" s="20"/>
      <c r="M430" s="51"/>
      <c r="N430" s="46"/>
      <c r="O430" s="46"/>
      <c r="P430" s="27"/>
    </row>
    <row r="431" spans="1:16" s="2" customFormat="1" x14ac:dyDescent="0.25">
      <c r="A431" s="43"/>
      <c r="B431" s="44"/>
      <c r="C431" s="14"/>
      <c r="D431" s="44"/>
      <c r="E431" s="44"/>
      <c r="F431" s="24"/>
      <c r="G431" s="16"/>
      <c r="H431" s="45"/>
      <c r="I431" s="17"/>
      <c r="J431" s="18"/>
      <c r="K431" s="19"/>
      <c r="L431" s="20"/>
      <c r="M431" s="51"/>
      <c r="N431" s="46"/>
      <c r="O431" s="46"/>
      <c r="P431" s="27"/>
    </row>
    <row r="432" spans="1:16" s="2" customFormat="1" x14ac:dyDescent="0.25">
      <c r="A432" s="43"/>
      <c r="B432" s="44"/>
      <c r="C432" s="14"/>
      <c r="D432" s="44"/>
      <c r="E432" s="44"/>
      <c r="F432" s="24"/>
      <c r="G432" s="16"/>
      <c r="H432" s="45"/>
      <c r="I432" s="17"/>
      <c r="J432" s="18"/>
      <c r="K432" s="19"/>
      <c r="L432" s="20"/>
      <c r="M432" s="51"/>
      <c r="N432" s="46"/>
      <c r="O432" s="46"/>
      <c r="P432" s="27"/>
    </row>
    <row r="433" spans="1:16" s="2" customFormat="1" x14ac:dyDescent="0.25">
      <c r="A433" s="43"/>
      <c r="B433" s="44"/>
      <c r="C433" s="14"/>
      <c r="D433" s="44"/>
      <c r="E433" s="44"/>
      <c r="F433" s="24"/>
      <c r="G433" s="16"/>
      <c r="H433" s="45"/>
      <c r="I433" s="17"/>
      <c r="J433" s="18"/>
      <c r="K433" s="19"/>
      <c r="L433" s="20"/>
      <c r="M433" s="51"/>
      <c r="N433" s="46"/>
      <c r="O433" s="46"/>
      <c r="P433" s="27"/>
    </row>
    <row r="434" spans="1:16" s="2" customFormat="1" x14ac:dyDescent="0.25">
      <c r="A434" s="43"/>
      <c r="B434" s="44"/>
      <c r="C434" s="14"/>
      <c r="D434" s="44"/>
      <c r="E434" s="44"/>
      <c r="F434" s="24"/>
      <c r="G434" s="16"/>
      <c r="H434" s="45"/>
      <c r="I434" s="17"/>
      <c r="J434" s="18"/>
      <c r="K434" s="19"/>
      <c r="L434" s="20"/>
      <c r="M434" s="51"/>
      <c r="N434" s="46"/>
      <c r="O434" s="46"/>
      <c r="P434" s="27"/>
    </row>
    <row r="435" spans="1:16" s="2" customFormat="1" x14ac:dyDescent="0.25">
      <c r="A435" s="43"/>
      <c r="B435" s="44"/>
      <c r="C435" s="14"/>
      <c r="D435" s="44"/>
      <c r="E435" s="44"/>
      <c r="F435" s="24"/>
      <c r="G435" s="16"/>
      <c r="H435" s="45"/>
      <c r="I435" s="17"/>
      <c r="J435" s="18"/>
      <c r="K435" s="19"/>
      <c r="L435" s="20"/>
      <c r="M435" s="51"/>
      <c r="N435" s="46"/>
      <c r="O435" s="46"/>
      <c r="P435" s="27"/>
    </row>
    <row r="436" spans="1:16" s="2" customFormat="1" x14ac:dyDescent="0.25">
      <c r="A436" s="43"/>
      <c r="B436" s="44"/>
      <c r="C436" s="14"/>
      <c r="D436" s="44"/>
      <c r="E436" s="44"/>
      <c r="F436" s="24"/>
      <c r="G436" s="16"/>
      <c r="H436" s="45"/>
      <c r="I436" s="17"/>
      <c r="J436" s="18"/>
      <c r="K436" s="19"/>
      <c r="L436" s="20"/>
      <c r="M436" s="51"/>
      <c r="N436" s="46"/>
      <c r="O436" s="46"/>
      <c r="P436" s="27"/>
    </row>
    <row r="437" spans="1:16" s="2" customFormat="1" x14ac:dyDescent="0.25">
      <c r="A437" s="43"/>
      <c r="B437" s="44"/>
      <c r="C437" s="14"/>
      <c r="D437" s="44"/>
      <c r="E437" s="44"/>
      <c r="F437" s="24"/>
      <c r="G437" s="16"/>
      <c r="H437" s="45"/>
      <c r="I437" s="17"/>
      <c r="J437" s="18"/>
      <c r="K437" s="19"/>
      <c r="L437" s="20"/>
      <c r="M437" s="51"/>
      <c r="N437" s="46"/>
      <c r="O437" s="46"/>
      <c r="P437" s="27"/>
    </row>
    <row r="438" spans="1:16" s="2" customFormat="1" x14ac:dyDescent="0.25">
      <c r="A438" s="43"/>
      <c r="B438" s="44"/>
      <c r="C438" s="14"/>
      <c r="D438" s="44"/>
      <c r="E438" s="44"/>
      <c r="F438" s="24"/>
      <c r="G438" s="16"/>
      <c r="H438" s="45"/>
      <c r="I438" s="17"/>
      <c r="J438" s="18"/>
      <c r="K438" s="19"/>
      <c r="L438" s="20"/>
      <c r="M438" s="51"/>
      <c r="N438" s="46"/>
      <c r="O438" s="46"/>
      <c r="P438" s="27"/>
    </row>
    <row r="439" spans="1:16" s="2" customFormat="1" x14ac:dyDescent="0.25">
      <c r="A439" s="43"/>
      <c r="B439" s="44"/>
      <c r="C439" s="14"/>
      <c r="D439" s="44"/>
      <c r="E439" s="44"/>
      <c r="F439" s="24"/>
      <c r="G439" s="16"/>
      <c r="H439" s="45"/>
      <c r="I439" s="17"/>
      <c r="J439" s="18"/>
      <c r="K439" s="19"/>
      <c r="L439" s="20"/>
      <c r="M439" s="51"/>
      <c r="N439" s="46"/>
      <c r="O439" s="46"/>
      <c r="P439" s="27"/>
    </row>
    <row r="440" spans="1:16" s="2" customFormat="1" x14ac:dyDescent="0.25">
      <c r="A440" s="43"/>
      <c r="B440" s="44"/>
      <c r="C440" s="14"/>
      <c r="D440" s="44"/>
      <c r="E440" s="44"/>
      <c r="F440" s="24"/>
      <c r="G440" s="16"/>
      <c r="H440" s="45"/>
      <c r="I440" s="17"/>
      <c r="J440" s="18"/>
      <c r="K440" s="19"/>
      <c r="L440" s="20"/>
      <c r="M440" s="51"/>
      <c r="N440" s="46"/>
      <c r="O440" s="46"/>
      <c r="P440" s="27"/>
    </row>
    <row r="441" spans="1:16" s="2" customFormat="1" x14ac:dyDescent="0.25">
      <c r="A441" s="43"/>
      <c r="B441" s="44"/>
      <c r="C441" s="14"/>
      <c r="D441" s="44"/>
      <c r="E441" s="44"/>
      <c r="F441" s="24"/>
      <c r="G441" s="16"/>
      <c r="H441" s="45"/>
      <c r="I441" s="17"/>
      <c r="J441" s="18"/>
      <c r="K441" s="19"/>
      <c r="L441" s="20"/>
      <c r="M441" s="51"/>
      <c r="N441" s="46"/>
      <c r="O441" s="46"/>
      <c r="P441" s="27"/>
    </row>
    <row r="442" spans="1:16" s="2" customFormat="1" x14ac:dyDescent="0.25">
      <c r="A442" s="43"/>
      <c r="B442" s="44"/>
      <c r="C442" s="14"/>
      <c r="D442" s="44"/>
      <c r="E442" s="44"/>
      <c r="F442" s="24"/>
      <c r="G442" s="16"/>
      <c r="H442" s="45"/>
      <c r="I442" s="17"/>
      <c r="J442" s="18"/>
      <c r="K442" s="19"/>
      <c r="L442" s="20"/>
      <c r="M442" s="51"/>
      <c r="N442" s="46"/>
      <c r="O442" s="46"/>
      <c r="P442" s="27"/>
    </row>
    <row r="443" spans="1:16" s="2" customFormat="1" x14ac:dyDescent="0.25">
      <c r="A443" s="43"/>
      <c r="B443" s="44"/>
      <c r="C443" s="14"/>
      <c r="D443" s="44"/>
      <c r="E443" s="44"/>
      <c r="F443" s="24"/>
      <c r="G443" s="16"/>
      <c r="H443" s="45"/>
      <c r="I443" s="17"/>
      <c r="J443" s="18"/>
      <c r="K443" s="19"/>
      <c r="L443" s="20"/>
      <c r="M443" s="51"/>
      <c r="N443" s="46"/>
      <c r="O443" s="46"/>
      <c r="P443" s="27"/>
    </row>
    <row r="444" spans="1:16" s="2" customFormat="1" x14ac:dyDescent="0.25">
      <c r="A444" s="43"/>
      <c r="B444" s="44"/>
      <c r="C444" s="14"/>
      <c r="D444" s="44"/>
      <c r="E444" s="44"/>
      <c r="F444" s="24"/>
      <c r="G444" s="16"/>
      <c r="H444" s="45"/>
      <c r="I444" s="17"/>
      <c r="J444" s="18"/>
      <c r="K444" s="19"/>
      <c r="L444" s="20"/>
      <c r="M444" s="51"/>
      <c r="N444" s="46"/>
      <c r="O444" s="46"/>
      <c r="P444" s="27"/>
    </row>
    <row r="445" spans="1:16" s="2" customFormat="1" x14ac:dyDescent="0.25">
      <c r="A445" s="43"/>
      <c r="B445" s="44"/>
      <c r="C445" s="14"/>
      <c r="D445" s="44"/>
      <c r="E445" s="44"/>
      <c r="F445" s="24"/>
      <c r="G445" s="16"/>
      <c r="H445" s="45"/>
      <c r="I445" s="17"/>
      <c r="J445" s="18"/>
      <c r="K445" s="19"/>
      <c r="L445" s="20"/>
      <c r="M445" s="51"/>
      <c r="N445" s="46"/>
      <c r="O445" s="46"/>
      <c r="P445" s="51"/>
    </row>
    <row r="446" spans="1:16" s="2" customFormat="1" x14ac:dyDescent="0.25">
      <c r="A446" s="370"/>
      <c r="B446" s="370"/>
      <c r="C446" s="370"/>
      <c r="D446" s="370"/>
      <c r="E446" s="370"/>
      <c r="F446" s="370"/>
      <c r="G446" s="370"/>
      <c r="H446" s="370"/>
      <c r="I446" s="370"/>
      <c r="J446" s="370"/>
      <c r="K446" s="370"/>
      <c r="L446" s="370"/>
      <c r="M446" s="28"/>
      <c r="N446" s="29"/>
    </row>
    <row r="447" spans="1:16" s="2" customFormat="1" x14ac:dyDescent="0.25">
      <c r="A447" s="52"/>
      <c r="B447" s="47"/>
      <c r="C447" s="53"/>
      <c r="D447" s="47"/>
      <c r="E447" s="47"/>
      <c r="F447" s="54"/>
      <c r="G447" s="55"/>
      <c r="H447" s="45"/>
      <c r="I447" s="17"/>
      <c r="J447" s="18"/>
      <c r="K447" s="56"/>
      <c r="L447" s="20"/>
      <c r="M447" s="28"/>
      <c r="N447" s="51"/>
    </row>
    <row r="448" spans="1:16" s="2" customFormat="1" x14ac:dyDescent="0.25">
      <c r="A448" s="370"/>
      <c r="B448" s="370"/>
      <c r="C448" s="370"/>
      <c r="D448" s="370"/>
      <c r="E448" s="370"/>
      <c r="F448" s="370"/>
      <c r="G448" s="370"/>
      <c r="H448" s="370"/>
      <c r="I448" s="370"/>
      <c r="J448" s="370"/>
      <c r="K448" s="370"/>
      <c r="L448" s="370"/>
      <c r="M448" s="28"/>
      <c r="N448" s="27"/>
    </row>
    <row r="449" spans="1:14" s="2" customFormat="1" x14ac:dyDescent="0.25">
      <c r="A449" s="57"/>
      <c r="B449" s="44"/>
      <c r="C449" s="14"/>
      <c r="D449" s="58"/>
      <c r="E449" s="58"/>
      <c r="F449" s="24"/>
      <c r="G449" s="16"/>
      <c r="H449" s="45"/>
      <c r="I449" s="17"/>
      <c r="J449" s="18"/>
      <c r="K449" s="19"/>
      <c r="L449" s="20"/>
      <c r="M449" s="28"/>
      <c r="N449" s="27"/>
    </row>
    <row r="450" spans="1:14" s="2" customFormat="1" x14ac:dyDescent="0.25">
      <c r="A450" s="57"/>
      <c r="B450" s="44"/>
      <c r="C450" s="14"/>
      <c r="D450" s="58"/>
      <c r="E450" s="58"/>
      <c r="F450" s="24"/>
      <c r="G450" s="16"/>
      <c r="H450" s="45"/>
      <c r="I450" s="17"/>
      <c r="J450" s="18"/>
      <c r="K450" s="19"/>
      <c r="L450" s="20"/>
      <c r="M450" s="28"/>
      <c r="N450" s="27"/>
    </row>
    <row r="451" spans="1:14" s="2" customFormat="1" x14ac:dyDescent="0.25">
      <c r="A451" s="57"/>
      <c r="B451" s="44"/>
      <c r="C451" s="14"/>
      <c r="D451" s="58"/>
      <c r="E451" s="58"/>
      <c r="F451" s="24"/>
      <c r="G451" s="16"/>
      <c r="H451" s="45"/>
      <c r="I451" s="17"/>
      <c r="J451" s="18"/>
      <c r="K451" s="19"/>
      <c r="L451" s="20"/>
      <c r="M451" s="28"/>
      <c r="N451" s="27"/>
    </row>
    <row r="452" spans="1:14" s="2" customFormat="1" x14ac:dyDescent="0.25">
      <c r="A452" s="57"/>
      <c r="B452" s="44"/>
      <c r="C452" s="14"/>
      <c r="D452" s="58"/>
      <c r="E452" s="58"/>
      <c r="F452" s="24"/>
      <c r="G452" s="16"/>
      <c r="H452" s="45"/>
      <c r="I452" s="17"/>
      <c r="J452" s="18"/>
      <c r="K452" s="19"/>
      <c r="L452" s="20"/>
      <c r="M452" s="28"/>
    </row>
    <row r="453" spans="1:14" s="2" customFormat="1" x14ac:dyDescent="0.25">
      <c r="A453" s="57"/>
      <c r="B453" s="44"/>
      <c r="C453" s="14"/>
      <c r="D453" s="58"/>
      <c r="E453" s="58"/>
      <c r="F453" s="24"/>
      <c r="G453" s="16"/>
      <c r="H453" s="45"/>
      <c r="I453" s="17"/>
      <c r="J453" s="18"/>
      <c r="K453" s="19"/>
      <c r="L453" s="20"/>
      <c r="M453" s="28"/>
    </row>
    <row r="454" spans="1:14" s="2" customFormat="1" x14ac:dyDescent="0.25">
      <c r="A454" s="57"/>
      <c r="B454" s="44"/>
      <c r="C454" s="14"/>
      <c r="D454" s="58"/>
      <c r="E454" s="58"/>
      <c r="F454" s="24"/>
      <c r="G454" s="16"/>
      <c r="H454" s="45"/>
      <c r="I454" s="17"/>
      <c r="J454" s="18"/>
      <c r="K454" s="19"/>
      <c r="L454" s="20"/>
      <c r="M454" s="28"/>
    </row>
    <row r="455" spans="1:14" s="2" customFormat="1" x14ac:dyDescent="0.25">
      <c r="A455" s="57"/>
      <c r="B455" s="44"/>
      <c r="C455" s="14"/>
      <c r="D455" s="58"/>
      <c r="E455" s="58"/>
      <c r="F455" s="24"/>
      <c r="G455" s="16"/>
      <c r="H455" s="45"/>
      <c r="I455" s="17"/>
      <c r="J455" s="18"/>
      <c r="K455" s="19"/>
      <c r="L455" s="20"/>
      <c r="M455" s="28"/>
    </row>
    <row r="456" spans="1:14" s="2" customFormat="1" x14ac:dyDescent="0.25">
      <c r="A456" s="57"/>
      <c r="B456" s="44"/>
      <c r="C456" s="14"/>
      <c r="D456" s="58"/>
      <c r="E456" s="58"/>
      <c r="F456" s="24"/>
      <c r="G456" s="16"/>
      <c r="H456" s="45"/>
      <c r="I456" s="17"/>
      <c r="J456" s="18"/>
      <c r="K456" s="19"/>
      <c r="L456" s="20"/>
      <c r="M456" s="28"/>
    </row>
    <row r="457" spans="1:14" s="2" customFormat="1" x14ac:dyDescent="0.25">
      <c r="A457" s="57"/>
      <c r="B457" s="44"/>
      <c r="C457" s="14"/>
      <c r="D457" s="58"/>
      <c r="E457" s="58"/>
      <c r="F457" s="24"/>
      <c r="G457" s="16"/>
      <c r="H457" s="45"/>
      <c r="I457" s="17"/>
      <c r="J457" s="18"/>
      <c r="K457" s="19"/>
      <c r="L457" s="20"/>
      <c r="M457" s="28"/>
    </row>
    <row r="458" spans="1:14" s="2" customFormat="1" x14ac:dyDescent="0.25">
      <c r="A458" s="57"/>
      <c r="B458" s="44"/>
      <c r="C458" s="14"/>
      <c r="D458" s="58"/>
      <c r="E458" s="58"/>
      <c r="F458" s="24"/>
      <c r="G458" s="16"/>
      <c r="H458" s="45"/>
      <c r="I458" s="17"/>
      <c r="J458" s="18"/>
      <c r="K458" s="19"/>
      <c r="L458" s="20"/>
      <c r="M458" s="28"/>
    </row>
    <row r="459" spans="1:14" s="2" customFormat="1" x14ac:dyDescent="0.25">
      <c r="A459" s="57"/>
      <c r="B459" s="44"/>
      <c r="C459" s="14"/>
      <c r="D459" s="58"/>
      <c r="E459" s="58"/>
      <c r="F459" s="24"/>
      <c r="G459" s="16"/>
      <c r="H459" s="45"/>
      <c r="I459" s="17"/>
      <c r="J459" s="18"/>
      <c r="K459" s="19"/>
      <c r="L459" s="20"/>
      <c r="M459" s="28"/>
    </row>
    <row r="460" spans="1:14" s="2" customFormat="1" x14ac:dyDescent="0.25">
      <c r="A460" s="57"/>
      <c r="B460" s="44"/>
      <c r="C460" s="14"/>
      <c r="D460" s="58"/>
      <c r="E460" s="58"/>
      <c r="F460" s="24"/>
      <c r="G460" s="16"/>
      <c r="H460" s="45"/>
      <c r="I460" s="17"/>
      <c r="J460" s="18"/>
      <c r="K460" s="19"/>
      <c r="L460" s="20"/>
      <c r="M460" s="28"/>
    </row>
    <row r="461" spans="1:14" s="2" customFormat="1" x14ac:dyDescent="0.25">
      <c r="A461" s="57"/>
      <c r="B461" s="44"/>
      <c r="C461" s="14"/>
      <c r="D461" s="58"/>
      <c r="E461" s="58"/>
      <c r="F461" s="24"/>
      <c r="G461" s="16"/>
      <c r="H461" s="45"/>
      <c r="I461" s="17"/>
      <c r="J461" s="18"/>
      <c r="K461" s="19"/>
      <c r="L461" s="20"/>
      <c r="M461" s="28"/>
    </row>
    <row r="462" spans="1:14" s="2" customFormat="1" x14ac:dyDescent="0.25">
      <c r="A462" s="57"/>
      <c r="B462" s="44"/>
      <c r="C462" s="14"/>
      <c r="D462" s="58"/>
      <c r="E462" s="58"/>
      <c r="F462" s="24"/>
      <c r="G462" s="16"/>
      <c r="H462" s="45"/>
      <c r="I462" s="17"/>
      <c r="J462" s="18"/>
      <c r="K462" s="19"/>
      <c r="L462" s="20"/>
      <c r="M462" s="28"/>
    </row>
    <row r="463" spans="1:14" s="2" customFormat="1" x14ac:dyDescent="0.25">
      <c r="A463" s="57"/>
      <c r="B463" s="44"/>
      <c r="C463" s="14"/>
      <c r="D463" s="58"/>
      <c r="E463" s="58"/>
      <c r="F463" s="24"/>
      <c r="G463" s="16"/>
      <c r="H463" s="45"/>
      <c r="I463" s="17"/>
      <c r="J463" s="18"/>
      <c r="K463" s="19"/>
      <c r="L463" s="20"/>
      <c r="M463" s="28"/>
    </row>
    <row r="464" spans="1:14" s="2" customFormat="1" x14ac:dyDescent="0.25">
      <c r="A464" s="57"/>
      <c r="B464" s="44"/>
      <c r="C464" s="14"/>
      <c r="D464" s="58"/>
      <c r="E464" s="58"/>
      <c r="F464" s="24"/>
      <c r="G464" s="16"/>
      <c r="H464" s="45"/>
      <c r="I464" s="17"/>
      <c r="J464" s="18"/>
      <c r="K464" s="19"/>
      <c r="L464" s="20"/>
      <c r="M464" s="28"/>
    </row>
    <row r="465" spans="1:13" s="2" customFormat="1" x14ac:dyDescent="0.25">
      <c r="A465" s="57"/>
      <c r="B465" s="44"/>
      <c r="C465" s="14"/>
      <c r="D465" s="58"/>
      <c r="E465" s="58"/>
      <c r="F465" s="24"/>
      <c r="G465" s="16"/>
      <c r="H465" s="45"/>
      <c r="I465" s="17"/>
      <c r="J465" s="18"/>
      <c r="K465" s="19"/>
      <c r="L465" s="20"/>
      <c r="M465" s="28"/>
    </row>
    <row r="466" spans="1:13" s="2" customFormat="1" x14ac:dyDescent="0.25">
      <c r="A466" s="57"/>
      <c r="B466" s="44"/>
      <c r="C466" s="14"/>
      <c r="D466" s="58"/>
      <c r="E466" s="58"/>
      <c r="F466" s="24"/>
      <c r="G466" s="16"/>
      <c r="H466" s="45"/>
      <c r="I466" s="17"/>
      <c r="J466" s="18"/>
      <c r="K466" s="19"/>
      <c r="L466" s="20"/>
      <c r="M466" s="28"/>
    </row>
    <row r="467" spans="1:13" s="2" customFormat="1" x14ac:dyDescent="0.25">
      <c r="A467" s="57"/>
      <c r="B467" s="44"/>
      <c r="C467" s="14"/>
      <c r="D467" s="58"/>
      <c r="E467" s="58"/>
      <c r="F467" s="24"/>
      <c r="G467" s="16"/>
      <c r="H467" s="45"/>
      <c r="I467" s="17"/>
      <c r="J467" s="18"/>
      <c r="K467" s="19"/>
      <c r="L467" s="20"/>
      <c r="M467" s="28"/>
    </row>
    <row r="468" spans="1:13" s="2" customFormat="1" x14ac:dyDescent="0.25">
      <c r="A468" s="57"/>
      <c r="B468" s="44"/>
      <c r="C468" s="14"/>
      <c r="D468" s="58"/>
      <c r="E468" s="58"/>
      <c r="F468" s="24"/>
      <c r="G468" s="16"/>
      <c r="H468" s="45"/>
      <c r="I468" s="17"/>
      <c r="J468" s="18"/>
      <c r="K468" s="19"/>
      <c r="L468" s="20"/>
      <c r="M468" s="28"/>
    </row>
    <row r="469" spans="1:13" s="2" customFormat="1" x14ac:dyDescent="0.25">
      <c r="A469" s="57"/>
      <c r="B469" s="44"/>
      <c r="C469" s="14"/>
      <c r="D469" s="58"/>
      <c r="E469" s="58"/>
      <c r="F469" s="24"/>
      <c r="G469" s="16"/>
      <c r="H469" s="45"/>
      <c r="I469" s="17"/>
      <c r="J469" s="18"/>
      <c r="K469" s="19"/>
      <c r="L469" s="20"/>
      <c r="M469" s="28"/>
    </row>
    <row r="470" spans="1:13" s="2" customFormat="1" x14ac:dyDescent="0.25">
      <c r="A470" s="57"/>
      <c r="B470" s="44"/>
      <c r="C470" s="14"/>
      <c r="D470" s="58"/>
      <c r="E470" s="58"/>
      <c r="F470" s="24"/>
      <c r="G470" s="16"/>
      <c r="H470" s="45"/>
      <c r="I470" s="17"/>
      <c r="J470" s="18"/>
      <c r="K470" s="19"/>
      <c r="L470" s="20"/>
      <c r="M470" s="28"/>
    </row>
    <row r="471" spans="1:13" s="2" customFormat="1" x14ac:dyDescent="0.25">
      <c r="A471" s="57"/>
      <c r="B471" s="44"/>
      <c r="C471" s="14"/>
      <c r="D471" s="58"/>
      <c r="E471" s="58"/>
      <c r="F471" s="24"/>
      <c r="G471" s="16"/>
      <c r="H471" s="45"/>
      <c r="I471" s="17"/>
      <c r="J471" s="18"/>
      <c r="K471" s="19"/>
      <c r="L471" s="20"/>
      <c r="M471" s="28"/>
    </row>
    <row r="472" spans="1:13" s="2" customFormat="1" x14ac:dyDescent="0.25">
      <c r="A472" s="57"/>
      <c r="B472" s="44"/>
      <c r="C472" s="14"/>
      <c r="D472" s="58"/>
      <c r="E472" s="58"/>
      <c r="F472" s="24"/>
      <c r="G472" s="16"/>
      <c r="H472" s="45"/>
      <c r="I472" s="17"/>
      <c r="J472" s="18"/>
      <c r="K472" s="19"/>
      <c r="L472" s="20"/>
      <c r="M472" s="28"/>
    </row>
    <row r="473" spans="1:13" s="2" customFormat="1" x14ac:dyDescent="0.25">
      <c r="A473" s="57"/>
      <c r="B473" s="44"/>
      <c r="C473" s="14"/>
      <c r="D473" s="58"/>
      <c r="E473" s="58"/>
      <c r="F473" s="24"/>
      <c r="G473" s="16"/>
      <c r="H473" s="45"/>
      <c r="I473" s="17"/>
      <c r="J473" s="18"/>
      <c r="K473" s="19"/>
      <c r="L473" s="20"/>
      <c r="M473" s="28"/>
    </row>
    <row r="474" spans="1:13" s="2" customFormat="1" x14ac:dyDescent="0.25">
      <c r="A474" s="57"/>
      <c r="B474" s="44"/>
      <c r="C474" s="14"/>
      <c r="D474" s="58"/>
      <c r="E474" s="58"/>
      <c r="F474" s="24"/>
      <c r="G474" s="16"/>
      <c r="H474" s="45"/>
      <c r="I474" s="17"/>
      <c r="J474" s="18"/>
      <c r="K474" s="19"/>
      <c r="L474" s="20"/>
      <c r="M474" s="28"/>
    </row>
    <row r="475" spans="1:13" s="2" customFormat="1" x14ac:dyDescent="0.25">
      <c r="A475" s="57"/>
      <c r="B475" s="44"/>
      <c r="C475" s="14"/>
      <c r="D475" s="58"/>
      <c r="E475" s="58"/>
      <c r="F475" s="24"/>
      <c r="G475" s="16"/>
      <c r="H475" s="45"/>
      <c r="I475" s="17"/>
      <c r="J475" s="18"/>
      <c r="K475" s="19"/>
      <c r="L475" s="20"/>
      <c r="M475" s="28"/>
    </row>
    <row r="476" spans="1:13" s="2" customFormat="1" x14ac:dyDescent="0.25">
      <c r="A476" s="57"/>
      <c r="B476" s="44"/>
      <c r="C476" s="14"/>
      <c r="D476" s="58"/>
      <c r="E476" s="58"/>
      <c r="F476" s="24"/>
      <c r="G476" s="16"/>
      <c r="H476" s="45"/>
      <c r="I476" s="17"/>
      <c r="J476" s="18"/>
      <c r="K476" s="19"/>
      <c r="L476" s="20"/>
      <c r="M476" s="28"/>
    </row>
    <row r="477" spans="1:13" s="2" customFormat="1" x14ac:dyDescent="0.25">
      <c r="A477" s="57"/>
      <c r="B477" s="44"/>
      <c r="C477" s="14"/>
      <c r="D477" s="58"/>
      <c r="E477" s="58"/>
      <c r="F477" s="24"/>
      <c r="G477" s="16"/>
      <c r="H477" s="45"/>
      <c r="I477" s="17"/>
      <c r="J477" s="18"/>
      <c r="K477" s="19"/>
      <c r="L477" s="20"/>
      <c r="M477" s="28"/>
    </row>
    <row r="478" spans="1:13" s="2" customFormat="1" x14ac:dyDescent="0.25">
      <c r="A478" s="57"/>
      <c r="B478" s="44"/>
      <c r="C478" s="14"/>
      <c r="D478" s="58"/>
      <c r="E478" s="58"/>
      <c r="F478" s="24"/>
      <c r="G478" s="16"/>
      <c r="H478" s="45"/>
      <c r="I478" s="17"/>
      <c r="J478" s="18"/>
      <c r="K478" s="19"/>
      <c r="L478" s="20"/>
      <c r="M478" s="28"/>
    </row>
    <row r="479" spans="1:13" s="2" customFormat="1" x14ac:dyDescent="0.25">
      <c r="A479" s="57"/>
      <c r="B479" s="44"/>
      <c r="C479" s="14"/>
      <c r="D479" s="58"/>
      <c r="E479" s="58"/>
      <c r="F479" s="24"/>
      <c r="G479" s="16"/>
      <c r="H479" s="45"/>
      <c r="I479" s="17"/>
      <c r="J479" s="18"/>
      <c r="K479" s="19"/>
      <c r="L479" s="20"/>
      <c r="M479" s="28"/>
    </row>
    <row r="480" spans="1:13" s="2" customFormat="1" x14ac:dyDescent="0.25">
      <c r="A480" s="57"/>
      <c r="B480" s="44"/>
      <c r="C480" s="14"/>
      <c r="D480" s="58"/>
      <c r="E480" s="58"/>
      <c r="F480" s="24"/>
      <c r="G480" s="16"/>
      <c r="H480" s="45"/>
      <c r="I480" s="17"/>
      <c r="J480" s="18"/>
      <c r="K480" s="19"/>
      <c r="L480" s="20"/>
      <c r="M480" s="28"/>
    </row>
    <row r="481" spans="1:13" s="2" customFormat="1" x14ac:dyDescent="0.25">
      <c r="A481" s="57"/>
      <c r="B481" s="44"/>
      <c r="C481" s="14"/>
      <c r="D481" s="58"/>
      <c r="E481" s="58"/>
      <c r="F481" s="24"/>
      <c r="G481" s="16"/>
      <c r="H481" s="45"/>
      <c r="I481" s="17"/>
      <c r="J481" s="18"/>
      <c r="K481" s="19"/>
      <c r="L481" s="20"/>
      <c r="M481" s="28"/>
    </row>
    <row r="482" spans="1:13" s="2" customFormat="1" x14ac:dyDescent="0.25">
      <c r="A482" s="57"/>
      <c r="B482" s="44"/>
      <c r="C482" s="14"/>
      <c r="D482" s="58"/>
      <c r="E482" s="58"/>
      <c r="F482" s="24"/>
      <c r="G482" s="16"/>
      <c r="H482" s="45"/>
      <c r="I482" s="17"/>
      <c r="J482" s="18"/>
      <c r="K482" s="19"/>
      <c r="L482" s="20"/>
      <c r="M482" s="28"/>
    </row>
    <row r="483" spans="1:13" s="2" customFormat="1" x14ac:dyDescent="0.25">
      <c r="A483" s="57"/>
      <c r="B483" s="44"/>
      <c r="C483" s="14"/>
      <c r="D483" s="59"/>
      <c r="E483" s="59"/>
      <c r="F483" s="24"/>
      <c r="G483" s="16"/>
      <c r="H483" s="45"/>
      <c r="I483" s="17"/>
      <c r="J483" s="18"/>
      <c r="K483" s="19"/>
      <c r="L483" s="20"/>
      <c r="M483" s="28"/>
    </row>
    <row r="484" spans="1:13" s="2" customFormat="1" x14ac:dyDescent="0.25">
      <c r="A484" s="57"/>
      <c r="B484" s="44"/>
      <c r="C484" s="14"/>
      <c r="D484" s="58"/>
      <c r="E484" s="58"/>
      <c r="F484" s="24"/>
      <c r="G484" s="16"/>
      <c r="H484" s="45"/>
      <c r="I484" s="17"/>
      <c r="J484" s="18"/>
      <c r="K484" s="19"/>
      <c r="L484" s="20"/>
      <c r="M484" s="28"/>
    </row>
    <row r="485" spans="1:13" s="2" customFormat="1" x14ac:dyDescent="0.25">
      <c r="A485" s="57"/>
      <c r="B485" s="44"/>
      <c r="C485" s="14"/>
      <c r="D485" s="58"/>
      <c r="E485" s="58"/>
      <c r="F485" s="24"/>
      <c r="G485" s="16"/>
      <c r="H485" s="45"/>
      <c r="I485" s="17"/>
      <c r="J485" s="18"/>
      <c r="K485" s="19"/>
      <c r="L485" s="20"/>
      <c r="M485" s="28"/>
    </row>
    <row r="486" spans="1:13" s="2" customFormat="1" x14ac:dyDescent="0.25">
      <c r="A486" s="57"/>
      <c r="B486" s="44"/>
      <c r="C486" s="14"/>
      <c r="D486" s="58"/>
      <c r="E486" s="58"/>
      <c r="F486" s="24"/>
      <c r="G486" s="16"/>
      <c r="H486" s="45"/>
      <c r="I486" s="17"/>
      <c r="J486" s="18"/>
      <c r="K486" s="19"/>
      <c r="L486" s="20"/>
      <c r="M486" s="28"/>
    </row>
    <row r="487" spans="1:13" s="2" customFormat="1" x14ac:dyDescent="0.25">
      <c r="A487" s="57"/>
      <c r="B487" s="44"/>
      <c r="C487" s="14"/>
      <c r="D487" s="58"/>
      <c r="E487" s="58"/>
      <c r="F487" s="24"/>
      <c r="G487" s="16"/>
      <c r="H487" s="45"/>
      <c r="I487" s="17"/>
      <c r="J487" s="18"/>
      <c r="K487" s="19"/>
      <c r="L487" s="20"/>
      <c r="M487" s="28"/>
    </row>
    <row r="488" spans="1:13" s="2" customFormat="1" x14ac:dyDescent="0.25">
      <c r="A488" s="57"/>
      <c r="B488" s="44"/>
      <c r="C488" s="14"/>
      <c r="D488" s="58"/>
      <c r="E488" s="58"/>
      <c r="F488" s="24"/>
      <c r="G488" s="16"/>
      <c r="H488" s="45"/>
      <c r="I488" s="17"/>
      <c r="J488" s="18"/>
      <c r="K488" s="19"/>
      <c r="L488" s="20"/>
      <c r="M488" s="28"/>
    </row>
    <row r="489" spans="1:13" s="2" customFormat="1" x14ac:dyDescent="0.25">
      <c r="A489" s="57"/>
      <c r="B489" s="44"/>
      <c r="C489" s="14"/>
      <c r="D489" s="58"/>
      <c r="E489" s="58"/>
      <c r="F489" s="24"/>
      <c r="G489" s="16"/>
      <c r="H489" s="45"/>
      <c r="I489" s="17"/>
      <c r="J489" s="18"/>
      <c r="K489" s="19"/>
      <c r="L489" s="20"/>
      <c r="M489" s="28"/>
    </row>
    <row r="490" spans="1:13" s="2" customFormat="1" x14ac:dyDescent="0.25">
      <c r="A490" s="57"/>
      <c r="B490" s="44"/>
      <c r="C490" s="14"/>
      <c r="D490" s="58"/>
      <c r="E490" s="58"/>
      <c r="F490" s="24"/>
      <c r="G490" s="16"/>
      <c r="H490" s="45"/>
      <c r="I490" s="17"/>
      <c r="J490" s="18"/>
      <c r="K490" s="19"/>
      <c r="L490" s="20"/>
      <c r="M490" s="28"/>
    </row>
    <row r="491" spans="1:13" s="2" customFormat="1" x14ac:dyDescent="0.25">
      <c r="A491" s="57"/>
      <c r="B491" s="44"/>
      <c r="C491" s="14"/>
      <c r="D491" s="58"/>
      <c r="E491" s="58"/>
      <c r="F491" s="24"/>
      <c r="G491" s="16"/>
      <c r="H491" s="45"/>
      <c r="I491" s="17"/>
      <c r="J491" s="18"/>
      <c r="K491" s="19"/>
      <c r="L491" s="20"/>
      <c r="M491" s="28"/>
    </row>
    <row r="492" spans="1:13" s="2" customFormat="1" x14ac:dyDescent="0.25">
      <c r="A492" s="57"/>
      <c r="B492" s="44"/>
      <c r="C492" s="14"/>
      <c r="D492" s="58"/>
      <c r="E492" s="58"/>
      <c r="F492" s="24"/>
      <c r="G492" s="16"/>
      <c r="H492" s="45"/>
      <c r="I492" s="17"/>
      <c r="J492" s="18"/>
      <c r="K492" s="19"/>
      <c r="L492" s="20"/>
      <c r="M492" s="28"/>
    </row>
    <row r="493" spans="1:13" s="2" customFormat="1" x14ac:dyDescent="0.25">
      <c r="A493" s="57"/>
      <c r="B493" s="44"/>
      <c r="C493" s="14"/>
      <c r="D493" s="58"/>
      <c r="E493" s="58"/>
      <c r="F493" s="24"/>
      <c r="G493" s="16"/>
      <c r="H493" s="45"/>
      <c r="I493" s="17"/>
      <c r="J493" s="18"/>
      <c r="K493" s="19"/>
      <c r="L493" s="20"/>
      <c r="M493" s="28"/>
    </row>
    <row r="494" spans="1:13" s="2" customFormat="1" x14ac:dyDescent="0.25">
      <c r="A494" s="57"/>
      <c r="B494" s="44"/>
      <c r="C494" s="14"/>
      <c r="D494" s="58"/>
      <c r="E494" s="58"/>
      <c r="F494" s="24"/>
      <c r="G494" s="16"/>
      <c r="H494" s="45"/>
      <c r="I494" s="17"/>
      <c r="J494" s="18"/>
      <c r="K494" s="19"/>
      <c r="L494" s="20"/>
      <c r="M494" s="28"/>
    </row>
    <row r="495" spans="1:13" s="2" customFormat="1" x14ac:dyDescent="0.25">
      <c r="A495" s="57"/>
      <c r="B495" s="44"/>
      <c r="C495" s="14"/>
      <c r="D495" s="58"/>
      <c r="E495" s="58"/>
      <c r="F495" s="24"/>
      <c r="G495" s="16"/>
      <c r="H495" s="45"/>
      <c r="I495" s="17"/>
      <c r="J495" s="18"/>
      <c r="K495" s="19"/>
      <c r="L495" s="20"/>
      <c r="M495" s="28"/>
    </row>
    <row r="496" spans="1:13" s="2" customFormat="1" x14ac:dyDescent="0.25">
      <c r="A496" s="57"/>
      <c r="B496" s="44"/>
      <c r="C496" s="14"/>
      <c r="D496" s="58"/>
      <c r="E496" s="58"/>
      <c r="F496" s="24"/>
      <c r="G496" s="16"/>
      <c r="H496" s="45"/>
      <c r="I496" s="17"/>
      <c r="J496" s="18"/>
      <c r="K496" s="19"/>
      <c r="L496" s="20"/>
      <c r="M496" s="28"/>
    </row>
    <row r="497" spans="1:13" s="2" customFormat="1" x14ac:dyDescent="0.25">
      <c r="A497" s="57"/>
      <c r="B497" s="44"/>
      <c r="C497" s="14"/>
      <c r="D497" s="58"/>
      <c r="E497" s="58"/>
      <c r="F497" s="24"/>
      <c r="G497" s="16"/>
      <c r="H497" s="45"/>
      <c r="I497" s="17"/>
      <c r="J497" s="18"/>
      <c r="K497" s="19"/>
      <c r="L497" s="20"/>
      <c r="M497" s="28"/>
    </row>
    <row r="498" spans="1:13" s="2" customFormat="1" x14ac:dyDescent="0.25">
      <c r="A498" s="57"/>
      <c r="B498" s="44"/>
      <c r="C498" s="14"/>
      <c r="D498" s="58"/>
      <c r="E498" s="58"/>
      <c r="F498" s="24"/>
      <c r="G498" s="16"/>
      <c r="H498" s="45"/>
      <c r="I498" s="17"/>
      <c r="J498" s="18"/>
      <c r="K498" s="19"/>
      <c r="L498" s="20"/>
      <c r="M498" s="28"/>
    </row>
    <row r="499" spans="1:13" s="2" customFormat="1" x14ac:dyDescent="0.25">
      <c r="A499" s="57"/>
      <c r="B499" s="44"/>
      <c r="C499" s="14"/>
      <c r="D499" s="58"/>
      <c r="E499" s="58"/>
      <c r="F499" s="24"/>
      <c r="G499" s="16"/>
      <c r="H499" s="45"/>
      <c r="I499" s="17"/>
      <c r="J499" s="18"/>
      <c r="K499" s="19"/>
      <c r="L499" s="20"/>
      <c r="M499" s="28"/>
    </row>
    <row r="500" spans="1:13" s="2" customFormat="1" x14ac:dyDescent="0.25">
      <c r="A500" s="57"/>
      <c r="B500" s="44"/>
      <c r="C500" s="14"/>
      <c r="D500" s="58"/>
      <c r="E500" s="58"/>
      <c r="F500" s="24"/>
      <c r="G500" s="16"/>
      <c r="H500" s="45"/>
      <c r="I500" s="17"/>
      <c r="J500" s="18"/>
      <c r="K500" s="19"/>
      <c r="L500" s="20"/>
      <c r="M500" s="28"/>
    </row>
    <row r="501" spans="1:13" s="2" customFormat="1" x14ac:dyDescent="0.25">
      <c r="A501" s="57"/>
      <c r="B501" s="44"/>
      <c r="C501" s="14"/>
      <c r="D501" s="58"/>
      <c r="E501" s="58"/>
      <c r="F501" s="24"/>
      <c r="G501" s="16"/>
      <c r="H501" s="45"/>
      <c r="I501" s="17"/>
      <c r="J501" s="18"/>
      <c r="K501" s="19"/>
      <c r="L501" s="20"/>
      <c r="M501" s="28"/>
    </row>
    <row r="502" spans="1:13" s="2" customFormat="1" x14ac:dyDescent="0.25">
      <c r="A502" s="57"/>
      <c r="B502" s="44"/>
      <c r="C502" s="14"/>
      <c r="D502" s="58"/>
      <c r="E502" s="58"/>
      <c r="F502" s="24"/>
      <c r="G502" s="16"/>
      <c r="H502" s="45"/>
      <c r="I502" s="17"/>
      <c r="J502" s="18"/>
      <c r="K502" s="19"/>
      <c r="L502" s="20"/>
      <c r="M502" s="28"/>
    </row>
    <row r="503" spans="1:13" s="2" customFormat="1" x14ac:dyDescent="0.25">
      <c r="A503" s="57"/>
      <c r="B503" s="44"/>
      <c r="C503" s="14"/>
      <c r="D503" s="58"/>
      <c r="E503" s="58"/>
      <c r="F503" s="24"/>
      <c r="G503" s="16"/>
      <c r="H503" s="45"/>
      <c r="I503" s="17"/>
      <c r="J503" s="18"/>
      <c r="K503" s="19"/>
      <c r="L503" s="20"/>
      <c r="M503" s="28"/>
    </row>
    <row r="504" spans="1:13" s="2" customFormat="1" x14ac:dyDescent="0.25">
      <c r="A504" s="57"/>
      <c r="B504" s="44"/>
      <c r="C504" s="14"/>
      <c r="D504" s="58"/>
      <c r="E504" s="58"/>
      <c r="F504" s="24"/>
      <c r="G504" s="16"/>
      <c r="H504" s="45"/>
      <c r="I504" s="17"/>
      <c r="J504" s="18"/>
      <c r="K504" s="19"/>
      <c r="L504" s="20"/>
      <c r="M504" s="28"/>
    </row>
    <row r="505" spans="1:13" s="2" customFormat="1" x14ac:dyDescent="0.25">
      <c r="A505" s="57"/>
      <c r="B505" s="44"/>
      <c r="C505" s="14"/>
      <c r="D505" s="58"/>
      <c r="E505" s="58"/>
      <c r="F505" s="24"/>
      <c r="G505" s="16"/>
      <c r="H505" s="45"/>
      <c r="I505" s="17"/>
      <c r="J505" s="18"/>
      <c r="K505" s="19"/>
      <c r="L505" s="20"/>
      <c r="M505" s="28"/>
    </row>
    <row r="506" spans="1:13" s="2" customFormat="1" x14ac:dyDescent="0.25">
      <c r="A506" s="57"/>
      <c r="B506" s="44"/>
      <c r="C506" s="14"/>
      <c r="D506" s="58"/>
      <c r="E506" s="58"/>
      <c r="F506" s="24"/>
      <c r="G506" s="16"/>
      <c r="H506" s="45"/>
      <c r="I506" s="17"/>
      <c r="J506" s="18"/>
      <c r="K506" s="19"/>
      <c r="L506" s="20"/>
      <c r="M506" s="28"/>
    </row>
    <row r="507" spans="1:13" s="2" customFormat="1" x14ac:dyDescent="0.25">
      <c r="A507" s="57"/>
      <c r="B507" s="44"/>
      <c r="C507" s="14"/>
      <c r="D507" s="58"/>
      <c r="E507" s="58"/>
      <c r="F507" s="24"/>
      <c r="G507" s="16"/>
      <c r="H507" s="45"/>
      <c r="I507" s="17"/>
      <c r="J507" s="18"/>
      <c r="K507" s="19"/>
      <c r="L507" s="20"/>
      <c r="M507" s="28"/>
    </row>
    <row r="508" spans="1:13" s="2" customFormat="1" x14ac:dyDescent="0.25">
      <c r="A508" s="57"/>
      <c r="B508" s="44"/>
      <c r="C508" s="14"/>
      <c r="D508" s="58"/>
      <c r="E508" s="58"/>
      <c r="F508" s="24"/>
      <c r="G508" s="16"/>
      <c r="H508" s="45"/>
      <c r="I508" s="17"/>
      <c r="J508" s="18"/>
      <c r="K508" s="19"/>
      <c r="L508" s="20"/>
      <c r="M508" s="28"/>
    </row>
    <row r="509" spans="1:13" s="2" customFormat="1" x14ac:dyDescent="0.25">
      <c r="A509" s="57"/>
      <c r="B509" s="44"/>
      <c r="C509" s="14"/>
      <c r="D509" s="58"/>
      <c r="E509" s="58"/>
      <c r="F509" s="24"/>
      <c r="G509" s="16"/>
      <c r="H509" s="45"/>
      <c r="I509" s="17"/>
      <c r="J509" s="18"/>
      <c r="K509" s="19"/>
      <c r="L509" s="20"/>
      <c r="M509" s="28"/>
    </row>
    <row r="510" spans="1:13" s="2" customFormat="1" x14ac:dyDescent="0.25">
      <c r="A510" s="57"/>
      <c r="B510" s="44"/>
      <c r="C510" s="14"/>
      <c r="D510" s="58"/>
      <c r="E510" s="58"/>
      <c r="F510" s="24"/>
      <c r="G510" s="16"/>
      <c r="H510" s="45"/>
      <c r="I510" s="17"/>
      <c r="J510" s="18"/>
      <c r="K510" s="19"/>
      <c r="L510" s="20"/>
      <c r="M510" s="28"/>
    </row>
    <row r="511" spans="1:13" s="2" customFormat="1" x14ac:dyDescent="0.25">
      <c r="A511" s="57"/>
      <c r="B511" s="44"/>
      <c r="C511" s="14"/>
      <c r="D511" s="58"/>
      <c r="E511" s="58"/>
      <c r="F511" s="24"/>
      <c r="G511" s="16"/>
      <c r="H511" s="45"/>
      <c r="I511" s="17"/>
      <c r="J511" s="18"/>
      <c r="K511" s="19"/>
      <c r="L511" s="20"/>
      <c r="M511" s="28"/>
    </row>
    <row r="512" spans="1:13" s="2" customFormat="1" x14ac:dyDescent="0.25">
      <c r="A512" s="57"/>
      <c r="B512" s="44"/>
      <c r="C512" s="14"/>
      <c r="D512" s="58"/>
      <c r="E512" s="58"/>
      <c r="F512" s="24"/>
      <c r="G512" s="16"/>
      <c r="H512" s="45"/>
      <c r="I512" s="17"/>
      <c r="J512" s="18"/>
      <c r="K512" s="19"/>
      <c r="L512" s="20"/>
      <c r="M512" s="28"/>
    </row>
    <row r="513" spans="1:13" s="2" customFormat="1" x14ac:dyDescent="0.25">
      <c r="A513" s="57"/>
      <c r="B513" s="44"/>
      <c r="C513" s="14"/>
      <c r="D513" s="58"/>
      <c r="E513" s="58"/>
      <c r="F513" s="24"/>
      <c r="G513" s="16"/>
      <c r="H513" s="45"/>
      <c r="I513" s="17"/>
      <c r="J513" s="18"/>
      <c r="K513" s="19"/>
      <c r="L513" s="20"/>
      <c r="M513" s="28"/>
    </row>
    <row r="514" spans="1:13" s="2" customFormat="1" x14ac:dyDescent="0.25">
      <c r="A514" s="57"/>
      <c r="B514" s="44"/>
      <c r="C514" s="14"/>
      <c r="D514" s="58"/>
      <c r="E514" s="58"/>
      <c r="F514" s="24"/>
      <c r="G514" s="16"/>
      <c r="H514" s="45"/>
      <c r="I514" s="17"/>
      <c r="J514" s="18"/>
      <c r="K514" s="19"/>
      <c r="L514" s="20"/>
      <c r="M514" s="28"/>
    </row>
    <row r="515" spans="1:13" s="2" customFormat="1" x14ac:dyDescent="0.25">
      <c r="A515" s="57"/>
      <c r="B515" s="44"/>
      <c r="C515" s="14"/>
      <c r="D515" s="58"/>
      <c r="E515" s="58"/>
      <c r="F515" s="24"/>
      <c r="G515" s="16"/>
      <c r="H515" s="45"/>
      <c r="I515" s="17"/>
      <c r="J515" s="18"/>
      <c r="K515" s="19"/>
      <c r="L515" s="20"/>
      <c r="M515" s="28"/>
    </row>
    <row r="516" spans="1:13" s="2" customFormat="1" x14ac:dyDescent="0.25">
      <c r="A516" s="57"/>
      <c r="B516" s="44"/>
      <c r="C516" s="14"/>
      <c r="D516" s="58"/>
      <c r="E516" s="58"/>
      <c r="F516" s="24"/>
      <c r="G516" s="16"/>
      <c r="H516" s="45"/>
      <c r="I516" s="17"/>
      <c r="J516" s="18"/>
      <c r="K516" s="19"/>
      <c r="L516" s="20"/>
      <c r="M516" s="28"/>
    </row>
    <row r="517" spans="1:13" s="2" customFormat="1" x14ac:dyDescent="0.25">
      <c r="A517" s="57"/>
      <c r="B517" s="44"/>
      <c r="C517" s="14"/>
      <c r="D517" s="58"/>
      <c r="E517" s="58"/>
      <c r="F517" s="24"/>
      <c r="G517" s="16"/>
      <c r="H517" s="45"/>
      <c r="I517" s="17"/>
      <c r="J517" s="18"/>
      <c r="K517" s="19"/>
      <c r="L517" s="20"/>
      <c r="M517" s="28"/>
    </row>
    <row r="518" spans="1:13" s="2" customFormat="1" x14ac:dyDescent="0.25">
      <c r="A518" s="57"/>
      <c r="B518" s="44"/>
      <c r="C518" s="14"/>
      <c r="D518" s="58"/>
      <c r="E518" s="58"/>
      <c r="F518" s="24"/>
      <c r="G518" s="16"/>
      <c r="H518" s="45"/>
      <c r="I518" s="17"/>
      <c r="J518" s="18"/>
      <c r="K518" s="19"/>
      <c r="L518" s="20"/>
      <c r="M518" s="28"/>
    </row>
    <row r="519" spans="1:13" s="2" customFormat="1" x14ac:dyDescent="0.25">
      <c r="A519" s="57"/>
      <c r="B519" s="44"/>
      <c r="C519" s="14"/>
      <c r="D519" s="58"/>
      <c r="E519" s="58"/>
      <c r="F519" s="24"/>
      <c r="G519" s="16"/>
      <c r="H519" s="45"/>
      <c r="I519" s="17"/>
      <c r="J519" s="18"/>
      <c r="K519" s="19"/>
      <c r="L519" s="20"/>
      <c r="M519" s="28"/>
    </row>
    <row r="520" spans="1:13" s="2" customFormat="1" x14ac:dyDescent="0.25">
      <c r="A520" s="57"/>
      <c r="B520" s="44"/>
      <c r="C520" s="14"/>
      <c r="D520" s="58"/>
      <c r="E520" s="58"/>
      <c r="F520" s="24"/>
      <c r="G520" s="16"/>
      <c r="H520" s="45"/>
      <c r="I520" s="17"/>
      <c r="J520" s="18"/>
      <c r="K520" s="19"/>
      <c r="L520" s="20"/>
      <c r="M520" s="28"/>
    </row>
    <row r="521" spans="1:13" s="2" customFormat="1" x14ac:dyDescent="0.25">
      <c r="A521" s="57"/>
      <c r="B521" s="44"/>
      <c r="C521" s="14"/>
      <c r="D521" s="58"/>
      <c r="E521" s="58"/>
      <c r="F521" s="24"/>
      <c r="G521" s="16"/>
      <c r="H521" s="45"/>
      <c r="I521" s="17"/>
      <c r="J521" s="18"/>
      <c r="K521" s="19"/>
      <c r="L521" s="20"/>
      <c r="M521" s="28"/>
    </row>
    <row r="522" spans="1:13" s="2" customFormat="1" x14ac:dyDescent="0.25">
      <c r="A522" s="57"/>
      <c r="B522" s="44"/>
      <c r="C522" s="14"/>
      <c r="D522" s="58"/>
      <c r="E522" s="58"/>
      <c r="F522" s="24"/>
      <c r="G522" s="16"/>
      <c r="H522" s="45"/>
      <c r="I522" s="17"/>
      <c r="J522" s="18"/>
      <c r="K522" s="19"/>
      <c r="L522" s="20"/>
      <c r="M522" s="28"/>
    </row>
    <row r="523" spans="1:13" s="2" customFormat="1" x14ac:dyDescent="0.25">
      <c r="A523" s="57"/>
      <c r="B523" s="44"/>
      <c r="C523" s="14"/>
      <c r="D523" s="58"/>
      <c r="E523" s="58"/>
      <c r="F523" s="24"/>
      <c r="G523" s="16"/>
      <c r="H523" s="45"/>
      <c r="I523" s="17"/>
      <c r="J523" s="18"/>
      <c r="K523" s="19"/>
      <c r="L523" s="20"/>
      <c r="M523" s="28"/>
    </row>
    <row r="524" spans="1:13" s="2" customFormat="1" x14ac:dyDescent="0.25">
      <c r="A524" s="57"/>
      <c r="B524" s="44"/>
      <c r="C524" s="14"/>
      <c r="D524" s="58"/>
      <c r="E524" s="58"/>
      <c r="F524" s="24"/>
      <c r="G524" s="16"/>
      <c r="H524" s="45"/>
      <c r="I524" s="17"/>
      <c r="J524" s="18"/>
      <c r="K524" s="19"/>
      <c r="L524" s="20"/>
      <c r="M524" s="28"/>
    </row>
    <row r="525" spans="1:13" s="2" customFormat="1" x14ac:dyDescent="0.25">
      <c r="A525" s="57"/>
      <c r="B525" s="44"/>
      <c r="C525" s="14"/>
      <c r="D525" s="58"/>
      <c r="E525" s="58"/>
      <c r="F525" s="24"/>
      <c r="G525" s="16"/>
      <c r="H525" s="45"/>
      <c r="I525" s="17"/>
      <c r="J525" s="18"/>
      <c r="K525" s="19"/>
      <c r="L525" s="20"/>
      <c r="M525" s="28"/>
    </row>
    <row r="526" spans="1:13" s="2" customFormat="1" x14ac:dyDescent="0.25">
      <c r="A526" s="57"/>
      <c r="B526" s="44"/>
      <c r="C526" s="14"/>
      <c r="D526" s="58"/>
      <c r="E526" s="58"/>
      <c r="F526" s="24"/>
      <c r="G526" s="16"/>
      <c r="H526" s="45"/>
      <c r="I526" s="17"/>
      <c r="J526" s="18"/>
      <c r="K526" s="19"/>
      <c r="L526" s="20"/>
      <c r="M526" s="28"/>
    </row>
    <row r="527" spans="1:13" s="2" customFormat="1" x14ac:dyDescent="0.25">
      <c r="A527" s="57"/>
      <c r="B527" s="44"/>
      <c r="C527" s="14"/>
      <c r="D527" s="58"/>
      <c r="E527" s="58"/>
      <c r="F527" s="24"/>
      <c r="G527" s="16"/>
      <c r="H527" s="45"/>
      <c r="I527" s="17"/>
      <c r="J527" s="18"/>
      <c r="K527" s="19"/>
      <c r="L527" s="20"/>
      <c r="M527" s="28"/>
    </row>
    <row r="528" spans="1:13" s="2" customFormat="1" x14ac:dyDescent="0.25">
      <c r="A528" s="57"/>
      <c r="B528" s="44"/>
      <c r="C528" s="14"/>
      <c r="D528" s="58"/>
      <c r="E528" s="58"/>
      <c r="F528" s="24"/>
      <c r="G528" s="16"/>
      <c r="H528" s="45"/>
      <c r="I528" s="17"/>
      <c r="J528" s="18"/>
      <c r="K528" s="19"/>
      <c r="L528" s="20"/>
      <c r="M528" s="28"/>
    </row>
    <row r="529" spans="1:13" s="2" customFormat="1" x14ac:dyDescent="0.25">
      <c r="A529" s="57"/>
      <c r="B529" s="44"/>
      <c r="C529" s="14"/>
      <c r="D529" s="58"/>
      <c r="E529" s="58"/>
      <c r="F529" s="24"/>
      <c r="G529" s="16"/>
      <c r="H529" s="45"/>
      <c r="I529" s="17"/>
      <c r="J529" s="18"/>
      <c r="K529" s="19"/>
      <c r="L529" s="20"/>
      <c r="M529" s="28"/>
    </row>
    <row r="530" spans="1:13" s="2" customFormat="1" x14ac:dyDescent="0.25">
      <c r="A530" s="57"/>
      <c r="B530" s="44"/>
      <c r="C530" s="14"/>
      <c r="D530" s="58"/>
      <c r="E530" s="58"/>
      <c r="F530" s="24"/>
      <c r="G530" s="16"/>
      <c r="H530" s="45"/>
      <c r="I530" s="17"/>
      <c r="J530" s="18"/>
      <c r="K530" s="19"/>
      <c r="L530" s="20"/>
      <c r="M530" s="28"/>
    </row>
    <row r="531" spans="1:13" s="2" customFormat="1" x14ac:dyDescent="0.25">
      <c r="A531" s="57"/>
      <c r="B531" s="44"/>
      <c r="C531" s="14"/>
      <c r="D531" s="58"/>
      <c r="E531" s="58"/>
      <c r="F531" s="24"/>
      <c r="G531" s="16"/>
      <c r="H531" s="45"/>
      <c r="I531" s="17"/>
      <c r="J531" s="18"/>
      <c r="K531" s="19"/>
      <c r="L531" s="20"/>
      <c r="M531" s="28"/>
    </row>
    <row r="532" spans="1:13" s="2" customFormat="1" x14ac:dyDescent="0.25">
      <c r="A532" s="57"/>
      <c r="B532" s="44"/>
      <c r="C532" s="14"/>
      <c r="D532" s="58"/>
      <c r="E532" s="58"/>
      <c r="F532" s="24"/>
      <c r="G532" s="16"/>
      <c r="H532" s="45"/>
      <c r="I532" s="17"/>
      <c r="J532" s="18"/>
      <c r="K532" s="19"/>
      <c r="L532" s="20"/>
      <c r="M532" s="28"/>
    </row>
    <row r="533" spans="1:13" s="2" customFormat="1" x14ac:dyDescent="0.25">
      <c r="A533" s="57"/>
      <c r="B533" s="44"/>
      <c r="C533" s="14"/>
      <c r="D533" s="58"/>
      <c r="E533" s="58"/>
      <c r="F533" s="24"/>
      <c r="G533" s="16"/>
      <c r="H533" s="45"/>
      <c r="I533" s="17"/>
      <c r="J533" s="18"/>
      <c r="K533" s="19"/>
      <c r="L533" s="20"/>
      <c r="M533" s="28"/>
    </row>
    <row r="534" spans="1:13" s="2" customFormat="1" x14ac:dyDescent="0.25">
      <c r="A534" s="57"/>
      <c r="B534" s="44"/>
      <c r="C534" s="14"/>
      <c r="D534" s="58"/>
      <c r="E534" s="58"/>
      <c r="F534" s="24"/>
      <c r="G534" s="16"/>
      <c r="H534" s="45"/>
      <c r="I534" s="17"/>
      <c r="J534" s="18"/>
      <c r="K534" s="19"/>
      <c r="L534" s="20"/>
      <c r="M534" s="28"/>
    </row>
    <row r="535" spans="1:13" s="2" customFormat="1" x14ac:dyDescent="0.25">
      <c r="A535" s="57"/>
      <c r="B535" s="44"/>
      <c r="C535" s="14"/>
      <c r="D535" s="58"/>
      <c r="E535" s="58"/>
      <c r="F535" s="24"/>
      <c r="G535" s="16"/>
      <c r="H535" s="45"/>
      <c r="I535" s="17"/>
      <c r="J535" s="18"/>
      <c r="K535" s="19"/>
      <c r="L535" s="20"/>
      <c r="M535" s="28"/>
    </row>
    <row r="536" spans="1:13" s="2" customFormat="1" x14ac:dyDescent="0.25">
      <c r="A536" s="57"/>
      <c r="B536" s="44"/>
      <c r="C536" s="14"/>
      <c r="D536" s="58"/>
      <c r="E536" s="58"/>
      <c r="F536" s="24"/>
      <c r="G536" s="16"/>
      <c r="H536" s="45"/>
      <c r="I536" s="17"/>
      <c r="J536" s="18"/>
      <c r="K536" s="19"/>
      <c r="L536" s="20"/>
      <c r="M536" s="28"/>
    </row>
    <row r="537" spans="1:13" s="2" customFormat="1" x14ac:dyDescent="0.25">
      <c r="A537" s="57"/>
      <c r="B537" s="44"/>
      <c r="C537" s="14"/>
      <c r="D537" s="58"/>
      <c r="E537" s="58"/>
      <c r="F537" s="24"/>
      <c r="G537" s="16"/>
      <c r="H537" s="45"/>
      <c r="I537" s="17"/>
      <c r="J537" s="18"/>
      <c r="K537" s="19"/>
      <c r="L537" s="20"/>
      <c r="M537" s="28"/>
    </row>
    <row r="538" spans="1:13" s="2" customFormat="1" x14ac:dyDescent="0.25">
      <c r="A538" s="57"/>
      <c r="B538" s="44"/>
      <c r="C538" s="14"/>
      <c r="D538" s="58"/>
      <c r="E538" s="58"/>
      <c r="F538" s="24"/>
      <c r="G538" s="16"/>
      <c r="H538" s="45"/>
      <c r="I538" s="17"/>
      <c r="J538" s="18"/>
      <c r="K538" s="19"/>
      <c r="L538" s="20"/>
      <c r="M538" s="28"/>
    </row>
    <row r="539" spans="1:13" s="2" customFormat="1" x14ac:dyDescent="0.25">
      <c r="A539" s="57"/>
      <c r="B539" s="44"/>
      <c r="C539" s="14"/>
      <c r="D539" s="58"/>
      <c r="E539" s="58"/>
      <c r="F539" s="24"/>
      <c r="G539" s="16"/>
      <c r="H539" s="45"/>
      <c r="I539" s="17"/>
      <c r="J539" s="18"/>
      <c r="K539" s="19"/>
      <c r="L539" s="20"/>
      <c r="M539" s="28"/>
    </row>
    <row r="540" spans="1:13" s="2" customFormat="1" x14ac:dyDescent="0.25">
      <c r="A540" s="57"/>
      <c r="B540" s="44"/>
      <c r="C540" s="14"/>
      <c r="D540" s="58"/>
      <c r="E540" s="58"/>
      <c r="F540" s="24"/>
      <c r="G540" s="16"/>
      <c r="H540" s="45"/>
      <c r="I540" s="17"/>
      <c r="J540" s="18"/>
      <c r="K540" s="19"/>
      <c r="L540" s="20"/>
      <c r="M540" s="28"/>
    </row>
    <row r="541" spans="1:13" s="2" customFormat="1" x14ac:dyDescent="0.25">
      <c r="A541" s="57"/>
      <c r="B541" s="44"/>
      <c r="C541" s="14"/>
      <c r="D541" s="58"/>
      <c r="E541" s="58"/>
      <c r="F541" s="24"/>
      <c r="G541" s="16"/>
      <c r="H541" s="45"/>
      <c r="I541" s="17"/>
      <c r="J541" s="18"/>
      <c r="K541" s="19"/>
      <c r="L541" s="20"/>
      <c r="M541" s="28"/>
    </row>
    <row r="542" spans="1:13" s="2" customFormat="1" x14ac:dyDescent="0.25">
      <c r="A542" s="57"/>
      <c r="B542" s="44"/>
      <c r="C542" s="14"/>
      <c r="D542" s="58"/>
      <c r="E542" s="58"/>
      <c r="F542" s="24"/>
      <c r="G542" s="16"/>
      <c r="H542" s="45"/>
      <c r="I542" s="17"/>
      <c r="J542" s="18"/>
      <c r="K542" s="19"/>
      <c r="L542" s="20"/>
      <c r="M542" s="28"/>
    </row>
    <row r="543" spans="1:13" s="2" customFormat="1" x14ac:dyDescent="0.25">
      <c r="A543" s="57"/>
      <c r="B543" s="44"/>
      <c r="C543" s="14"/>
      <c r="D543" s="58"/>
      <c r="E543" s="58"/>
      <c r="F543" s="24"/>
      <c r="G543" s="16"/>
      <c r="H543" s="45"/>
      <c r="I543" s="17"/>
      <c r="J543" s="18"/>
      <c r="K543" s="19"/>
      <c r="L543" s="20"/>
      <c r="M543" s="28"/>
    </row>
    <row r="544" spans="1:13" s="2" customFormat="1" x14ac:dyDescent="0.25">
      <c r="A544" s="57"/>
      <c r="B544" s="44"/>
      <c r="C544" s="14"/>
      <c r="D544" s="58"/>
      <c r="E544" s="58"/>
      <c r="F544" s="24"/>
      <c r="G544" s="16"/>
      <c r="H544" s="45"/>
      <c r="I544" s="17"/>
      <c r="J544" s="18"/>
      <c r="K544" s="19"/>
      <c r="L544" s="20"/>
      <c r="M544" s="28"/>
    </row>
    <row r="545" spans="1:13" s="2" customFormat="1" x14ac:dyDescent="0.25">
      <c r="A545" s="57"/>
      <c r="B545" s="44"/>
      <c r="C545" s="14"/>
      <c r="D545" s="58"/>
      <c r="E545" s="58"/>
      <c r="F545" s="24"/>
      <c r="G545" s="16"/>
      <c r="H545" s="45"/>
      <c r="I545" s="17"/>
      <c r="J545" s="18"/>
      <c r="K545" s="19"/>
      <c r="L545" s="20"/>
      <c r="M545" s="28"/>
    </row>
    <row r="546" spans="1:13" s="2" customFormat="1" x14ac:dyDescent="0.25">
      <c r="A546" s="57"/>
      <c r="B546" s="44"/>
      <c r="C546" s="14"/>
      <c r="D546" s="58"/>
      <c r="E546" s="58"/>
      <c r="F546" s="24"/>
      <c r="G546" s="16"/>
      <c r="H546" s="45"/>
      <c r="I546" s="17"/>
      <c r="J546" s="18"/>
      <c r="K546" s="19"/>
      <c r="L546" s="20"/>
      <c r="M546" s="28"/>
    </row>
    <row r="547" spans="1:13" s="2" customFormat="1" x14ac:dyDescent="0.25">
      <c r="A547" s="57"/>
      <c r="B547" s="44"/>
      <c r="C547" s="14"/>
      <c r="D547" s="58"/>
      <c r="E547" s="58"/>
      <c r="F547" s="24"/>
      <c r="G547" s="16"/>
      <c r="H547" s="45"/>
      <c r="I547" s="17"/>
      <c r="J547" s="18"/>
      <c r="K547" s="19"/>
      <c r="L547" s="20"/>
      <c r="M547" s="28"/>
    </row>
    <row r="548" spans="1:13" s="2" customFormat="1" x14ac:dyDescent="0.25">
      <c r="A548" s="57"/>
      <c r="B548" s="44"/>
      <c r="C548" s="14"/>
      <c r="D548" s="58"/>
      <c r="E548" s="58"/>
      <c r="F548" s="24"/>
      <c r="G548" s="16"/>
      <c r="H548" s="45"/>
      <c r="I548" s="17"/>
      <c r="J548" s="18"/>
      <c r="K548" s="19"/>
      <c r="L548" s="20"/>
      <c r="M548" s="28"/>
    </row>
    <row r="549" spans="1:13" s="2" customFormat="1" x14ac:dyDescent="0.25">
      <c r="A549" s="57"/>
      <c r="B549" s="44"/>
      <c r="C549" s="14"/>
      <c r="D549" s="58"/>
      <c r="E549" s="58"/>
      <c r="F549" s="24"/>
      <c r="G549" s="16"/>
      <c r="H549" s="45"/>
      <c r="I549" s="17"/>
      <c r="J549" s="18"/>
      <c r="K549" s="19"/>
      <c r="L549" s="20"/>
      <c r="M549" s="28"/>
    </row>
    <row r="550" spans="1:13" s="2" customFormat="1" x14ac:dyDescent="0.25">
      <c r="A550" s="57"/>
      <c r="B550" s="44"/>
      <c r="C550" s="14"/>
      <c r="D550" s="58"/>
      <c r="E550" s="58"/>
      <c r="F550" s="24"/>
      <c r="G550" s="16"/>
      <c r="H550" s="45"/>
      <c r="I550" s="17"/>
      <c r="J550" s="18"/>
      <c r="K550" s="19"/>
      <c r="L550" s="20"/>
      <c r="M550" s="28"/>
    </row>
    <row r="551" spans="1:13" s="2" customFormat="1" x14ac:dyDescent="0.25">
      <c r="A551" s="57"/>
      <c r="B551" s="44"/>
      <c r="C551" s="14"/>
      <c r="D551" s="58"/>
      <c r="E551" s="58"/>
      <c r="F551" s="24"/>
      <c r="G551" s="16"/>
      <c r="H551" s="45"/>
      <c r="I551" s="17"/>
      <c r="J551" s="18"/>
      <c r="K551" s="19"/>
      <c r="L551" s="20"/>
      <c r="M551" s="28"/>
    </row>
    <row r="552" spans="1:13" s="2" customFormat="1" x14ac:dyDescent="0.25">
      <c r="A552" s="57"/>
      <c r="B552" s="44"/>
      <c r="C552" s="14"/>
      <c r="D552" s="58"/>
      <c r="E552" s="58"/>
      <c r="F552" s="24"/>
      <c r="G552" s="16"/>
      <c r="H552" s="45"/>
      <c r="I552" s="17"/>
      <c r="J552" s="18"/>
      <c r="K552" s="19"/>
      <c r="L552" s="20"/>
      <c r="M552" s="28"/>
    </row>
    <row r="553" spans="1:13" s="2" customFormat="1" x14ac:dyDescent="0.25">
      <c r="A553" s="57"/>
      <c r="B553" s="44"/>
      <c r="C553" s="14"/>
      <c r="D553" s="58"/>
      <c r="E553" s="58"/>
      <c r="F553" s="24"/>
      <c r="G553" s="16"/>
      <c r="H553" s="45"/>
      <c r="I553" s="17"/>
      <c r="J553" s="18"/>
      <c r="K553" s="19"/>
      <c r="L553" s="20"/>
      <c r="M553" s="28"/>
    </row>
    <row r="554" spans="1:13" s="2" customFormat="1" x14ac:dyDescent="0.25">
      <c r="A554" s="57"/>
      <c r="B554" s="44"/>
      <c r="C554" s="14"/>
      <c r="D554" s="58"/>
      <c r="E554" s="58"/>
      <c r="F554" s="24"/>
      <c r="G554" s="16"/>
      <c r="H554" s="45"/>
      <c r="I554" s="17"/>
      <c r="J554" s="18"/>
      <c r="K554" s="19"/>
      <c r="L554" s="20"/>
      <c r="M554" s="28"/>
    </row>
    <row r="555" spans="1:13" s="2" customFormat="1" x14ac:dyDescent="0.25">
      <c r="A555" s="57"/>
      <c r="B555" s="44"/>
      <c r="C555" s="14"/>
      <c r="D555" s="58"/>
      <c r="E555" s="58"/>
      <c r="F555" s="24"/>
      <c r="G555" s="16"/>
      <c r="H555" s="45"/>
      <c r="I555" s="17"/>
      <c r="J555" s="18"/>
      <c r="K555" s="19"/>
      <c r="L555" s="20"/>
      <c r="M555" s="28"/>
    </row>
    <row r="556" spans="1:13" s="2" customFormat="1" x14ac:dyDescent="0.25">
      <c r="A556" s="57"/>
      <c r="B556" s="44"/>
      <c r="C556" s="14"/>
      <c r="D556" s="58"/>
      <c r="E556" s="58"/>
      <c r="F556" s="24"/>
      <c r="G556" s="16"/>
      <c r="H556" s="45"/>
      <c r="I556" s="17"/>
      <c r="J556" s="18"/>
      <c r="K556" s="19"/>
      <c r="L556" s="20"/>
      <c r="M556" s="28"/>
    </row>
    <row r="557" spans="1:13" s="2" customFormat="1" x14ac:dyDescent="0.25">
      <c r="A557" s="57"/>
      <c r="B557" s="44"/>
      <c r="C557" s="14"/>
      <c r="D557" s="58"/>
      <c r="E557" s="58"/>
      <c r="F557" s="24"/>
      <c r="G557" s="16"/>
      <c r="H557" s="45"/>
      <c r="I557" s="17"/>
      <c r="J557" s="18"/>
      <c r="K557" s="19"/>
      <c r="L557" s="20"/>
      <c r="M557" s="28"/>
    </row>
    <row r="558" spans="1:13" s="2" customFormat="1" x14ac:dyDescent="0.25">
      <c r="A558" s="57"/>
      <c r="B558" s="44"/>
      <c r="C558" s="14"/>
      <c r="D558" s="58"/>
      <c r="E558" s="58"/>
      <c r="F558" s="24"/>
      <c r="G558" s="16"/>
      <c r="H558" s="45"/>
      <c r="I558" s="17"/>
      <c r="J558" s="18"/>
      <c r="K558" s="19"/>
      <c r="L558" s="20"/>
      <c r="M558" s="28"/>
    </row>
    <row r="559" spans="1:13" s="2" customFormat="1" x14ac:dyDescent="0.25">
      <c r="A559" s="57"/>
      <c r="B559" s="44"/>
      <c r="C559" s="14"/>
      <c r="D559" s="58"/>
      <c r="E559" s="58"/>
      <c r="F559" s="24"/>
      <c r="G559" s="16"/>
      <c r="H559" s="45"/>
      <c r="I559" s="17"/>
      <c r="J559" s="18"/>
      <c r="K559" s="19"/>
      <c r="L559" s="20"/>
      <c r="M559" s="28"/>
    </row>
    <row r="560" spans="1:13" s="2" customFormat="1" x14ac:dyDescent="0.25">
      <c r="A560" s="57"/>
      <c r="B560" s="44"/>
      <c r="C560" s="14"/>
      <c r="D560" s="58"/>
      <c r="E560" s="58"/>
      <c r="F560" s="24"/>
      <c r="G560" s="16"/>
      <c r="H560" s="45"/>
      <c r="I560" s="17"/>
      <c r="J560" s="18"/>
      <c r="K560" s="19"/>
      <c r="L560" s="20"/>
      <c r="M560" s="28"/>
    </row>
    <row r="561" spans="1:13" s="2" customFormat="1" x14ac:dyDescent="0.25">
      <c r="A561" s="57"/>
      <c r="B561" s="44"/>
      <c r="C561" s="14"/>
      <c r="D561" s="58"/>
      <c r="E561" s="58"/>
      <c r="F561" s="24"/>
      <c r="G561" s="16"/>
      <c r="H561" s="45"/>
      <c r="I561" s="17"/>
      <c r="J561" s="18"/>
      <c r="K561" s="19"/>
      <c r="L561" s="20"/>
      <c r="M561" s="28"/>
    </row>
    <row r="562" spans="1:13" s="2" customFormat="1" x14ac:dyDescent="0.25">
      <c r="A562" s="57"/>
      <c r="B562" s="44"/>
      <c r="C562" s="14"/>
      <c r="D562" s="58"/>
      <c r="E562" s="58"/>
      <c r="F562" s="24"/>
      <c r="G562" s="16"/>
      <c r="H562" s="45"/>
      <c r="I562" s="17"/>
      <c r="J562" s="18"/>
      <c r="K562" s="19"/>
      <c r="L562" s="20"/>
      <c r="M562" s="28"/>
    </row>
    <row r="563" spans="1:13" s="2" customFormat="1" x14ac:dyDescent="0.25">
      <c r="A563" s="57"/>
      <c r="B563" s="44"/>
      <c r="C563" s="14"/>
      <c r="D563" s="58"/>
      <c r="E563" s="58"/>
      <c r="F563" s="24"/>
      <c r="G563" s="16"/>
      <c r="H563" s="45"/>
      <c r="I563" s="17"/>
      <c r="J563" s="18"/>
      <c r="K563" s="19"/>
      <c r="L563" s="20"/>
      <c r="M563" s="28"/>
    </row>
    <row r="564" spans="1:13" s="2" customFormat="1" x14ac:dyDescent="0.25">
      <c r="A564" s="57"/>
      <c r="B564" s="44"/>
      <c r="C564" s="14"/>
      <c r="D564" s="58"/>
      <c r="E564" s="58"/>
      <c r="F564" s="24"/>
      <c r="G564" s="16"/>
      <c r="H564" s="45"/>
      <c r="I564" s="17"/>
      <c r="J564" s="18"/>
      <c r="K564" s="19"/>
      <c r="L564" s="20"/>
      <c r="M564" s="28"/>
    </row>
    <row r="565" spans="1:13" s="2" customFormat="1" x14ac:dyDescent="0.25">
      <c r="A565" s="57"/>
      <c r="B565" s="44"/>
      <c r="C565" s="14"/>
      <c r="D565" s="58"/>
      <c r="E565" s="58"/>
      <c r="F565" s="24"/>
      <c r="G565" s="16"/>
      <c r="H565" s="45"/>
      <c r="I565" s="17"/>
      <c r="J565" s="18"/>
      <c r="K565" s="19"/>
      <c r="L565" s="20"/>
      <c r="M565" s="28"/>
    </row>
    <row r="566" spans="1:13" s="2" customFormat="1" x14ac:dyDescent="0.25">
      <c r="A566" s="57"/>
      <c r="B566" s="44"/>
      <c r="C566" s="14"/>
      <c r="D566" s="58"/>
      <c r="E566" s="58"/>
      <c r="F566" s="24"/>
      <c r="G566" s="16"/>
      <c r="H566" s="45"/>
      <c r="I566" s="17"/>
      <c r="J566" s="18"/>
      <c r="K566" s="19"/>
      <c r="L566" s="20"/>
      <c r="M566" s="28"/>
    </row>
    <row r="567" spans="1:13" s="2" customFormat="1" x14ac:dyDescent="0.25">
      <c r="A567" s="57"/>
      <c r="B567" s="44"/>
      <c r="C567" s="14"/>
      <c r="D567" s="58"/>
      <c r="E567" s="58"/>
      <c r="F567" s="24"/>
      <c r="G567" s="16"/>
      <c r="H567" s="45"/>
      <c r="I567" s="17"/>
      <c r="J567" s="18"/>
      <c r="K567" s="19"/>
      <c r="L567" s="20"/>
      <c r="M567" s="28"/>
    </row>
    <row r="568" spans="1:13" s="2" customFormat="1" x14ac:dyDescent="0.25">
      <c r="A568" s="57"/>
      <c r="B568" s="44"/>
      <c r="C568" s="14"/>
      <c r="D568" s="58"/>
      <c r="E568" s="58"/>
      <c r="F568" s="24"/>
      <c r="G568" s="16"/>
      <c r="H568" s="45"/>
      <c r="I568" s="17"/>
      <c r="J568" s="18"/>
      <c r="K568" s="19"/>
      <c r="L568" s="20"/>
      <c r="M568" s="28"/>
    </row>
    <row r="569" spans="1:13" s="2" customFormat="1" x14ac:dyDescent="0.25">
      <c r="A569" s="57"/>
      <c r="B569" s="44"/>
      <c r="C569" s="14"/>
      <c r="D569" s="58"/>
      <c r="E569" s="58"/>
      <c r="F569" s="24"/>
      <c r="G569" s="16"/>
      <c r="H569" s="45"/>
      <c r="I569" s="17"/>
      <c r="J569" s="18"/>
      <c r="K569" s="19"/>
      <c r="L569" s="20"/>
      <c r="M569" s="28"/>
    </row>
    <row r="570" spans="1:13" s="2" customFormat="1" x14ac:dyDescent="0.25">
      <c r="A570" s="57"/>
      <c r="B570" s="44"/>
      <c r="C570" s="14"/>
      <c r="D570" s="58"/>
      <c r="E570" s="58"/>
      <c r="F570" s="24"/>
      <c r="G570" s="16"/>
      <c r="H570" s="45"/>
      <c r="I570" s="17"/>
      <c r="J570" s="18"/>
      <c r="K570" s="19"/>
      <c r="L570" s="20"/>
      <c r="M570" s="28"/>
    </row>
    <row r="571" spans="1:13" s="2" customFormat="1" x14ac:dyDescent="0.25">
      <c r="A571" s="57"/>
      <c r="B571" s="44"/>
      <c r="C571" s="14"/>
      <c r="D571" s="58"/>
      <c r="E571" s="58"/>
      <c r="F571" s="24"/>
      <c r="G571" s="16"/>
      <c r="H571" s="45"/>
      <c r="I571" s="17"/>
      <c r="J571" s="18"/>
      <c r="K571" s="19"/>
      <c r="L571" s="20"/>
      <c r="M571" s="28"/>
    </row>
    <row r="572" spans="1:13" s="2" customFormat="1" x14ac:dyDescent="0.25">
      <c r="A572" s="57"/>
      <c r="B572" s="44"/>
      <c r="C572" s="14"/>
      <c r="D572" s="58"/>
      <c r="E572" s="58"/>
      <c r="F572" s="24"/>
      <c r="G572" s="16"/>
      <c r="H572" s="45"/>
      <c r="I572" s="17"/>
      <c r="J572" s="18"/>
      <c r="K572" s="19"/>
      <c r="L572" s="20"/>
      <c r="M572" s="28"/>
    </row>
    <row r="573" spans="1:13" s="2" customFormat="1" x14ac:dyDescent="0.25">
      <c r="A573" s="57"/>
      <c r="B573" s="44"/>
      <c r="C573" s="14"/>
      <c r="D573" s="58"/>
      <c r="E573" s="58"/>
      <c r="F573" s="24"/>
      <c r="G573" s="16"/>
      <c r="H573" s="45"/>
      <c r="I573" s="17"/>
      <c r="J573" s="18"/>
      <c r="K573" s="19"/>
      <c r="L573" s="20"/>
      <c r="M573" s="28"/>
    </row>
    <row r="574" spans="1:13" s="2" customFormat="1" x14ac:dyDescent="0.25">
      <c r="A574" s="57"/>
      <c r="B574" s="44"/>
      <c r="C574" s="14"/>
      <c r="D574" s="58"/>
      <c r="E574" s="58"/>
      <c r="F574" s="24"/>
      <c r="G574" s="16"/>
      <c r="H574" s="45"/>
      <c r="I574" s="17"/>
      <c r="J574" s="18"/>
      <c r="K574" s="19"/>
      <c r="L574" s="20"/>
      <c r="M574" s="28"/>
    </row>
    <row r="575" spans="1:13" s="2" customFormat="1" x14ac:dyDescent="0.25">
      <c r="A575" s="57"/>
      <c r="B575" s="44"/>
      <c r="C575" s="14"/>
      <c r="D575" s="58"/>
      <c r="E575" s="58"/>
      <c r="F575" s="24"/>
      <c r="G575" s="16"/>
      <c r="H575" s="45"/>
      <c r="I575" s="17"/>
      <c r="J575" s="18"/>
      <c r="K575" s="19"/>
      <c r="L575" s="20"/>
      <c r="M575" s="28"/>
    </row>
    <row r="576" spans="1:13" s="2" customFormat="1" x14ac:dyDescent="0.25">
      <c r="A576" s="57"/>
      <c r="B576" s="44"/>
      <c r="C576" s="14"/>
      <c r="D576" s="58"/>
      <c r="E576" s="58"/>
      <c r="F576" s="24"/>
      <c r="G576" s="16"/>
      <c r="H576" s="45"/>
      <c r="I576" s="17"/>
      <c r="J576" s="18"/>
      <c r="K576" s="19"/>
      <c r="L576" s="20"/>
      <c r="M576" s="28"/>
    </row>
    <row r="577" spans="1:13" s="2" customFormat="1" x14ac:dyDescent="0.25">
      <c r="A577" s="57"/>
      <c r="B577" s="44"/>
      <c r="C577" s="14"/>
      <c r="D577" s="58"/>
      <c r="E577" s="58"/>
      <c r="F577" s="24"/>
      <c r="G577" s="16"/>
      <c r="H577" s="45"/>
      <c r="I577" s="17"/>
      <c r="J577" s="18"/>
      <c r="K577" s="19"/>
      <c r="L577" s="20"/>
      <c r="M577" s="28"/>
    </row>
    <row r="578" spans="1:13" s="2" customFormat="1" x14ac:dyDescent="0.25">
      <c r="A578" s="57"/>
      <c r="B578" s="44"/>
      <c r="C578" s="14"/>
      <c r="D578" s="58"/>
      <c r="E578" s="58"/>
      <c r="F578" s="24"/>
      <c r="G578" s="16"/>
      <c r="H578" s="45"/>
      <c r="I578" s="17"/>
      <c r="J578" s="18"/>
      <c r="K578" s="19"/>
      <c r="L578" s="20"/>
      <c r="M578" s="28"/>
    </row>
    <row r="579" spans="1:13" s="2" customFormat="1" x14ac:dyDescent="0.25">
      <c r="A579" s="57"/>
      <c r="B579" s="44"/>
      <c r="C579" s="14"/>
      <c r="D579" s="58"/>
      <c r="E579" s="58"/>
      <c r="F579" s="24"/>
      <c r="G579" s="16"/>
      <c r="H579" s="45"/>
      <c r="I579" s="17"/>
      <c r="J579" s="18"/>
      <c r="K579" s="19"/>
      <c r="L579" s="20"/>
      <c r="M579" s="28"/>
    </row>
    <row r="580" spans="1:13" s="2" customFormat="1" x14ac:dyDescent="0.25">
      <c r="A580" s="57"/>
      <c r="B580" s="44"/>
      <c r="C580" s="14"/>
      <c r="D580" s="58"/>
      <c r="E580" s="58"/>
      <c r="F580" s="24"/>
      <c r="G580" s="16"/>
      <c r="H580" s="45"/>
      <c r="I580" s="17"/>
      <c r="J580" s="18"/>
      <c r="K580" s="19"/>
      <c r="L580" s="20"/>
      <c r="M580" s="28"/>
    </row>
    <row r="581" spans="1:13" s="2" customFormat="1" x14ac:dyDescent="0.25">
      <c r="A581" s="57"/>
      <c r="B581" s="44"/>
      <c r="C581" s="14"/>
      <c r="D581" s="58"/>
      <c r="E581" s="58"/>
      <c r="F581" s="24"/>
      <c r="G581" s="16"/>
      <c r="H581" s="45"/>
      <c r="I581" s="17"/>
      <c r="J581" s="18"/>
      <c r="K581" s="19"/>
      <c r="L581" s="20"/>
      <c r="M581" s="28"/>
    </row>
    <row r="582" spans="1:13" s="2" customFormat="1" x14ac:dyDescent="0.25">
      <c r="A582" s="57"/>
      <c r="B582" s="44"/>
      <c r="C582" s="14"/>
      <c r="D582" s="58"/>
      <c r="E582" s="58"/>
      <c r="F582" s="24"/>
      <c r="G582" s="16"/>
      <c r="H582" s="45"/>
      <c r="I582" s="17"/>
      <c r="J582" s="18"/>
      <c r="K582" s="19"/>
      <c r="L582" s="20"/>
      <c r="M582" s="28"/>
    </row>
    <row r="583" spans="1:13" s="2" customFormat="1" x14ac:dyDescent="0.25">
      <c r="A583" s="57"/>
      <c r="B583" s="44"/>
      <c r="C583" s="14"/>
      <c r="D583" s="58"/>
      <c r="E583" s="58"/>
      <c r="F583" s="24"/>
      <c r="G583" s="16"/>
      <c r="H583" s="45"/>
      <c r="I583" s="17"/>
      <c r="J583" s="18"/>
      <c r="K583" s="19"/>
      <c r="L583" s="20"/>
      <c r="M583" s="28"/>
    </row>
    <row r="584" spans="1:13" s="2" customFormat="1" x14ac:dyDescent="0.25">
      <c r="A584" s="57"/>
      <c r="B584" s="44"/>
      <c r="C584" s="14"/>
      <c r="D584" s="58"/>
      <c r="E584" s="58"/>
      <c r="F584" s="24"/>
      <c r="G584" s="16"/>
      <c r="H584" s="45"/>
      <c r="I584" s="17"/>
      <c r="J584" s="18"/>
      <c r="K584" s="19"/>
      <c r="L584" s="20"/>
      <c r="M584" s="28"/>
    </row>
    <row r="585" spans="1:13" s="2" customFormat="1" x14ac:dyDescent="0.25">
      <c r="A585" s="57"/>
      <c r="B585" s="44"/>
      <c r="C585" s="14"/>
      <c r="D585" s="58"/>
      <c r="E585" s="58"/>
      <c r="F585" s="24"/>
      <c r="G585" s="16"/>
      <c r="H585" s="45"/>
      <c r="I585" s="17"/>
      <c r="J585" s="18"/>
      <c r="K585" s="19"/>
      <c r="L585" s="20"/>
      <c r="M585" s="28"/>
    </row>
    <row r="586" spans="1:13" s="2" customFormat="1" x14ac:dyDescent="0.25">
      <c r="A586" s="57"/>
      <c r="B586" s="44"/>
      <c r="C586" s="14"/>
      <c r="D586" s="58"/>
      <c r="E586" s="58"/>
      <c r="F586" s="24"/>
      <c r="G586" s="16"/>
      <c r="H586" s="45"/>
      <c r="I586" s="17"/>
      <c r="J586" s="18"/>
      <c r="K586" s="19"/>
      <c r="L586" s="20"/>
      <c r="M586" s="28"/>
    </row>
    <row r="587" spans="1:13" s="2" customFormat="1" x14ac:dyDescent="0.25">
      <c r="A587" s="57"/>
      <c r="B587" s="44"/>
      <c r="C587" s="14"/>
      <c r="D587" s="58"/>
      <c r="E587" s="58"/>
      <c r="F587" s="24"/>
      <c r="G587" s="16"/>
      <c r="H587" s="45"/>
      <c r="I587" s="17"/>
      <c r="J587" s="18"/>
      <c r="K587" s="19"/>
      <c r="L587" s="20"/>
      <c r="M587" s="28"/>
    </row>
    <row r="588" spans="1:13" s="2" customFormat="1" x14ac:dyDescent="0.25">
      <c r="A588" s="57"/>
      <c r="B588" s="44"/>
      <c r="C588" s="14"/>
      <c r="D588" s="58"/>
      <c r="E588" s="58"/>
      <c r="F588" s="24"/>
      <c r="G588" s="16"/>
      <c r="H588" s="45"/>
      <c r="I588" s="17"/>
      <c r="J588" s="18"/>
      <c r="K588" s="19"/>
      <c r="L588" s="20"/>
      <c r="M588" s="28"/>
    </row>
    <row r="589" spans="1:13" s="2" customFormat="1" x14ac:dyDescent="0.25">
      <c r="A589" s="57"/>
      <c r="B589" s="47"/>
      <c r="C589" s="53"/>
      <c r="D589" s="60"/>
      <c r="E589" s="60"/>
      <c r="F589" s="61"/>
      <c r="G589" s="55"/>
      <c r="H589" s="45"/>
      <c r="I589" s="17"/>
      <c r="J589" s="18"/>
      <c r="K589" s="56"/>
      <c r="L589" s="20"/>
      <c r="M589" s="28"/>
    </row>
    <row r="590" spans="1:13" s="2" customFormat="1" x14ac:dyDescent="0.25">
      <c r="A590" s="57"/>
      <c r="B590" s="47"/>
      <c r="C590" s="53"/>
      <c r="D590" s="60"/>
      <c r="E590" s="60"/>
      <c r="F590" s="61"/>
      <c r="G590" s="55"/>
      <c r="H590" s="45"/>
      <c r="I590" s="17"/>
      <c r="J590" s="18"/>
      <c r="K590" s="56"/>
      <c r="L590" s="20"/>
      <c r="M590" s="28"/>
    </row>
    <row r="591" spans="1:13" s="2" customFormat="1" x14ac:dyDescent="0.25">
      <c r="A591" s="57"/>
      <c r="B591" s="47"/>
      <c r="C591" s="53"/>
      <c r="D591" s="60"/>
      <c r="E591" s="60"/>
      <c r="F591" s="61"/>
      <c r="G591" s="55"/>
      <c r="H591" s="45"/>
      <c r="I591" s="17"/>
      <c r="J591" s="18"/>
      <c r="K591" s="56"/>
      <c r="L591" s="20"/>
      <c r="M591" s="28"/>
    </row>
    <row r="592" spans="1:13" s="2" customFormat="1" x14ac:dyDescent="0.25">
      <c r="A592" s="57"/>
      <c r="B592" s="47"/>
      <c r="C592" s="53"/>
      <c r="D592" s="60"/>
      <c r="E592" s="60"/>
      <c r="F592" s="61"/>
      <c r="G592" s="55"/>
      <c r="H592" s="45"/>
      <c r="I592" s="17"/>
      <c r="J592" s="18"/>
      <c r="K592" s="56"/>
      <c r="L592" s="20"/>
      <c r="M592" s="28"/>
    </row>
    <row r="593" spans="1:13" s="2" customFormat="1" x14ac:dyDescent="0.25">
      <c r="A593" s="57"/>
      <c r="B593" s="47"/>
      <c r="C593" s="53"/>
      <c r="D593" s="60"/>
      <c r="E593" s="60"/>
      <c r="F593" s="61"/>
      <c r="G593" s="55"/>
      <c r="H593" s="45"/>
      <c r="I593" s="17"/>
      <c r="J593" s="18"/>
      <c r="K593" s="56"/>
      <c r="L593" s="20"/>
      <c r="M593" s="28"/>
    </row>
    <row r="594" spans="1:13" s="2" customFormat="1" x14ac:dyDescent="0.25">
      <c r="A594" s="57"/>
      <c r="B594" s="47"/>
      <c r="C594" s="53"/>
      <c r="D594" s="60"/>
      <c r="E594" s="60"/>
      <c r="F594" s="61"/>
      <c r="G594" s="55"/>
      <c r="H594" s="45"/>
      <c r="I594" s="17"/>
      <c r="J594" s="18"/>
      <c r="K594" s="56"/>
      <c r="L594" s="20"/>
      <c r="M594" s="28"/>
    </row>
    <row r="595" spans="1:13" s="2" customFormat="1" x14ac:dyDescent="0.25">
      <c r="A595" s="57"/>
      <c r="B595" s="47"/>
      <c r="C595" s="53"/>
      <c r="D595" s="60"/>
      <c r="E595" s="60"/>
      <c r="F595" s="61"/>
      <c r="G595" s="55"/>
      <c r="H595" s="45"/>
      <c r="I595" s="17"/>
      <c r="J595" s="18"/>
      <c r="K595" s="56"/>
      <c r="L595" s="20"/>
      <c r="M595" s="28"/>
    </row>
    <row r="596" spans="1:13" s="2" customFormat="1" x14ac:dyDescent="0.25">
      <c r="A596" s="57"/>
      <c r="B596" s="47"/>
      <c r="C596" s="53"/>
      <c r="D596" s="60"/>
      <c r="E596" s="60"/>
      <c r="F596" s="61"/>
      <c r="G596" s="55"/>
      <c r="H596" s="45"/>
      <c r="I596" s="17"/>
      <c r="J596" s="18"/>
      <c r="K596" s="56"/>
      <c r="L596" s="20"/>
      <c r="M596" s="28"/>
    </row>
    <row r="597" spans="1:13" s="2" customFormat="1" x14ac:dyDescent="0.25">
      <c r="A597" s="57"/>
      <c r="B597" s="47"/>
      <c r="C597" s="53"/>
      <c r="D597" s="60"/>
      <c r="E597" s="60"/>
      <c r="F597" s="61"/>
      <c r="G597" s="55"/>
      <c r="H597" s="45"/>
      <c r="I597" s="17"/>
      <c r="J597" s="18"/>
      <c r="K597" s="56"/>
      <c r="L597" s="20"/>
      <c r="M597" s="28"/>
    </row>
    <row r="598" spans="1:13" s="2" customFormat="1" x14ac:dyDescent="0.25">
      <c r="A598" s="57"/>
      <c r="B598" s="47"/>
      <c r="C598" s="53"/>
      <c r="D598" s="60"/>
      <c r="E598" s="60"/>
      <c r="F598" s="61"/>
      <c r="G598" s="55"/>
      <c r="H598" s="45"/>
      <c r="I598" s="17"/>
      <c r="J598" s="18"/>
      <c r="K598" s="56"/>
      <c r="L598" s="20"/>
      <c r="M598" s="28"/>
    </row>
    <row r="599" spans="1:13" s="2" customFormat="1" x14ac:dyDescent="0.25">
      <c r="A599" s="57"/>
      <c r="B599" s="47"/>
      <c r="C599" s="53"/>
      <c r="D599" s="60"/>
      <c r="E599" s="60"/>
      <c r="F599" s="61"/>
      <c r="G599" s="55"/>
      <c r="H599" s="45"/>
      <c r="I599" s="17"/>
      <c r="J599" s="18"/>
      <c r="K599" s="56"/>
      <c r="L599" s="20"/>
      <c r="M599" s="28"/>
    </row>
    <row r="600" spans="1:13" s="2" customFormat="1" x14ac:dyDescent="0.25">
      <c r="A600" s="57"/>
      <c r="B600" s="47"/>
      <c r="C600" s="53"/>
      <c r="D600" s="60"/>
      <c r="E600" s="60"/>
      <c r="F600" s="61"/>
      <c r="G600" s="55"/>
      <c r="H600" s="45"/>
      <c r="I600" s="17"/>
      <c r="J600" s="18"/>
      <c r="K600" s="56"/>
      <c r="L600" s="20"/>
      <c r="M600" s="28"/>
    </row>
    <row r="601" spans="1:13" s="2" customFormat="1" x14ac:dyDescent="0.25">
      <c r="A601" s="57"/>
      <c r="B601" s="47"/>
      <c r="C601" s="53"/>
      <c r="D601" s="60"/>
      <c r="E601" s="60"/>
      <c r="F601" s="61"/>
      <c r="G601" s="55"/>
      <c r="H601" s="45"/>
      <c r="I601" s="17"/>
      <c r="J601" s="18"/>
      <c r="K601" s="56"/>
      <c r="L601" s="20"/>
      <c r="M601" s="28"/>
    </row>
    <row r="602" spans="1:13" s="2" customFormat="1" x14ac:dyDescent="0.25">
      <c r="A602" s="57"/>
      <c r="B602" s="47"/>
      <c r="C602" s="53"/>
      <c r="D602" s="60"/>
      <c r="E602" s="60"/>
      <c r="F602" s="61"/>
      <c r="G602" s="55"/>
      <c r="H602" s="45"/>
      <c r="I602" s="17"/>
      <c r="J602" s="18"/>
      <c r="K602" s="56"/>
      <c r="L602" s="20"/>
      <c r="M602" s="28"/>
    </row>
    <row r="603" spans="1:13" s="2" customFormat="1" x14ac:dyDescent="0.25">
      <c r="A603" s="57"/>
      <c r="B603" s="47"/>
      <c r="C603" s="53"/>
      <c r="D603" s="60"/>
      <c r="E603" s="60"/>
      <c r="F603" s="61"/>
      <c r="G603" s="55"/>
      <c r="H603" s="45"/>
      <c r="I603" s="17"/>
      <c r="J603" s="18"/>
      <c r="K603" s="56"/>
      <c r="L603" s="20"/>
      <c r="M603" s="28"/>
    </row>
    <row r="604" spans="1:13" s="2" customFormat="1" x14ac:dyDescent="0.25">
      <c r="A604" s="57"/>
      <c r="B604" s="47"/>
      <c r="C604" s="53"/>
      <c r="D604" s="60"/>
      <c r="E604" s="60"/>
      <c r="F604" s="61"/>
      <c r="G604" s="55"/>
      <c r="H604" s="45"/>
      <c r="I604" s="17"/>
      <c r="J604" s="18"/>
      <c r="K604" s="56"/>
      <c r="L604" s="20"/>
      <c r="M604" s="28"/>
    </row>
    <row r="605" spans="1:13" s="2" customFormat="1" x14ac:dyDescent="0.25">
      <c r="A605" s="57"/>
      <c r="B605" s="47"/>
      <c r="C605" s="53"/>
      <c r="D605" s="60"/>
      <c r="E605" s="60"/>
      <c r="F605" s="61"/>
      <c r="G605" s="55"/>
      <c r="H605" s="45"/>
      <c r="I605" s="17"/>
      <c r="J605" s="18"/>
      <c r="K605" s="56"/>
      <c r="L605" s="20"/>
      <c r="M605" s="28"/>
    </row>
    <row r="606" spans="1:13" s="2" customFormat="1" x14ac:dyDescent="0.25">
      <c r="A606" s="57"/>
      <c r="B606" s="47"/>
      <c r="C606" s="53"/>
      <c r="D606" s="60"/>
      <c r="E606" s="60"/>
      <c r="F606" s="61"/>
      <c r="G606" s="55"/>
      <c r="H606" s="45"/>
      <c r="I606" s="17"/>
      <c r="J606" s="18"/>
      <c r="K606" s="56"/>
      <c r="L606" s="20"/>
      <c r="M606" s="28"/>
    </row>
    <row r="607" spans="1:13" s="2" customFormat="1" x14ac:dyDescent="0.25">
      <c r="A607" s="57"/>
      <c r="B607" s="47"/>
      <c r="C607" s="53"/>
      <c r="D607" s="60"/>
      <c r="E607" s="60"/>
      <c r="F607" s="61"/>
      <c r="G607" s="55"/>
      <c r="H607" s="45"/>
      <c r="I607" s="17"/>
      <c r="J607" s="18"/>
      <c r="K607" s="56"/>
      <c r="L607" s="20"/>
      <c r="M607" s="28"/>
    </row>
    <row r="608" spans="1:13" s="2" customFormat="1" x14ac:dyDescent="0.25">
      <c r="A608" s="57"/>
      <c r="B608" s="47"/>
      <c r="C608" s="53"/>
      <c r="D608" s="60"/>
      <c r="E608" s="60"/>
      <c r="F608" s="61"/>
      <c r="G608" s="55"/>
      <c r="H608" s="45"/>
      <c r="I608" s="17"/>
      <c r="J608" s="18"/>
      <c r="K608" s="56"/>
      <c r="L608" s="20"/>
      <c r="M608" s="28"/>
    </row>
    <row r="609" spans="1:13" s="2" customFormat="1" x14ac:dyDescent="0.25">
      <c r="A609" s="57"/>
      <c r="B609" s="47"/>
      <c r="C609" s="53"/>
      <c r="D609" s="60"/>
      <c r="E609" s="60"/>
      <c r="F609" s="61"/>
      <c r="G609" s="55"/>
      <c r="H609" s="45"/>
      <c r="I609" s="17"/>
      <c r="J609" s="18"/>
      <c r="K609" s="56"/>
      <c r="L609" s="20"/>
      <c r="M609" s="28"/>
    </row>
    <row r="610" spans="1:13" s="2" customFormat="1" x14ac:dyDescent="0.25">
      <c r="A610" s="57"/>
      <c r="B610" s="47"/>
      <c r="C610" s="53"/>
      <c r="D610" s="60"/>
      <c r="E610" s="60"/>
      <c r="F610" s="61"/>
      <c r="G610" s="55"/>
      <c r="H610" s="45"/>
      <c r="I610" s="17"/>
      <c r="J610" s="18"/>
      <c r="K610" s="56"/>
      <c r="L610" s="20"/>
      <c r="M610" s="28"/>
    </row>
    <row r="611" spans="1:13" s="2" customFormat="1" x14ac:dyDescent="0.25">
      <c r="A611" s="57"/>
      <c r="B611" s="47"/>
      <c r="C611" s="53"/>
      <c r="D611" s="60"/>
      <c r="E611" s="60"/>
      <c r="F611" s="61"/>
      <c r="G611" s="55"/>
      <c r="H611" s="45"/>
      <c r="I611" s="17"/>
      <c r="J611" s="18"/>
      <c r="K611" s="56"/>
      <c r="L611" s="20"/>
      <c r="M611" s="28"/>
    </row>
    <row r="612" spans="1:13" s="2" customFormat="1" x14ac:dyDescent="0.25">
      <c r="A612" s="57"/>
      <c r="B612" s="47"/>
      <c r="C612" s="53"/>
      <c r="D612" s="60"/>
      <c r="E612" s="60"/>
      <c r="F612" s="61"/>
      <c r="G612" s="55"/>
      <c r="H612" s="45"/>
      <c r="I612" s="17"/>
      <c r="J612" s="18"/>
      <c r="K612" s="56"/>
      <c r="L612" s="20"/>
      <c r="M612" s="28"/>
    </row>
    <row r="613" spans="1:13" s="2" customFormat="1" x14ac:dyDescent="0.25">
      <c r="A613" s="57"/>
      <c r="B613" s="47"/>
      <c r="C613" s="53"/>
      <c r="D613" s="60"/>
      <c r="E613" s="60"/>
      <c r="F613" s="61"/>
      <c r="G613" s="55"/>
      <c r="H613" s="45"/>
      <c r="I613" s="17"/>
      <c r="J613" s="18"/>
      <c r="K613" s="56"/>
      <c r="L613" s="20"/>
      <c r="M613" s="28"/>
    </row>
    <row r="614" spans="1:13" s="2" customFormat="1" x14ac:dyDescent="0.25">
      <c r="A614" s="57"/>
      <c r="B614" s="47"/>
      <c r="C614" s="53"/>
      <c r="D614" s="60"/>
      <c r="E614" s="60"/>
      <c r="F614" s="61"/>
      <c r="G614" s="55"/>
      <c r="H614" s="45"/>
      <c r="I614" s="17"/>
      <c r="J614" s="18"/>
      <c r="K614" s="56"/>
      <c r="L614" s="20"/>
      <c r="M614" s="28"/>
    </row>
    <row r="615" spans="1:13" s="2" customFormat="1" x14ac:dyDescent="0.25">
      <c r="A615" s="57"/>
      <c r="B615" s="47"/>
      <c r="C615" s="53"/>
      <c r="D615" s="60"/>
      <c r="E615" s="60"/>
      <c r="F615" s="61"/>
      <c r="G615" s="55"/>
      <c r="H615" s="45"/>
      <c r="I615" s="17"/>
      <c r="J615" s="18"/>
      <c r="K615" s="56"/>
      <c r="L615" s="20"/>
      <c r="M615" s="28"/>
    </row>
    <row r="616" spans="1:13" s="2" customFormat="1" x14ac:dyDescent="0.25">
      <c r="A616" s="57"/>
      <c r="B616" s="47"/>
      <c r="C616" s="53"/>
      <c r="D616" s="60"/>
      <c r="E616" s="60"/>
      <c r="F616" s="61"/>
      <c r="G616" s="55"/>
      <c r="H616" s="45"/>
      <c r="I616" s="17"/>
      <c r="J616" s="18"/>
      <c r="K616" s="56"/>
      <c r="L616" s="20"/>
      <c r="M616" s="28"/>
    </row>
    <row r="617" spans="1:13" s="2" customFormat="1" x14ac:dyDescent="0.25">
      <c r="A617" s="57"/>
      <c r="B617" s="47"/>
      <c r="C617" s="53"/>
      <c r="D617" s="60"/>
      <c r="E617" s="60"/>
      <c r="F617" s="61"/>
      <c r="G617" s="55"/>
      <c r="H617" s="45"/>
      <c r="I617" s="17"/>
      <c r="J617" s="18"/>
      <c r="K617" s="56"/>
      <c r="L617" s="20"/>
      <c r="M617" s="28"/>
    </row>
    <row r="618" spans="1:13" s="2" customFormat="1" x14ac:dyDescent="0.25">
      <c r="A618" s="57"/>
      <c r="B618" s="47"/>
      <c r="C618" s="53"/>
      <c r="D618" s="60"/>
      <c r="E618" s="60"/>
      <c r="F618" s="61"/>
      <c r="G618" s="55"/>
      <c r="H618" s="45"/>
      <c r="I618" s="17"/>
      <c r="J618" s="18"/>
      <c r="K618" s="56"/>
      <c r="L618" s="20"/>
      <c r="M618" s="28"/>
    </row>
    <row r="619" spans="1:13" s="2" customFormat="1" ht="28.5" customHeight="1" x14ac:dyDescent="0.25">
      <c r="A619" s="57"/>
      <c r="B619" s="47"/>
      <c r="C619" s="53"/>
      <c r="D619" s="60"/>
      <c r="E619" s="60"/>
      <c r="F619" s="61"/>
      <c r="G619" s="55"/>
      <c r="H619" s="45"/>
      <c r="I619" s="17"/>
      <c r="J619" s="18"/>
      <c r="K619" s="56"/>
      <c r="L619" s="20"/>
      <c r="M619" s="28"/>
    </row>
    <row r="620" spans="1:13" s="2" customFormat="1" ht="28.5" customHeight="1" x14ac:dyDescent="0.25">
      <c r="A620" s="57"/>
      <c r="B620" s="47"/>
      <c r="C620" s="53"/>
      <c r="D620" s="60"/>
      <c r="E620" s="60"/>
      <c r="F620" s="61"/>
      <c r="G620" s="55"/>
      <c r="H620" s="45"/>
      <c r="I620" s="17"/>
      <c r="J620" s="18"/>
      <c r="K620" s="56"/>
      <c r="L620" s="20"/>
      <c r="M620" s="28"/>
    </row>
    <row r="621" spans="1:13" s="2" customFormat="1" ht="29.25" customHeight="1" x14ac:dyDescent="0.25">
      <c r="A621" s="57"/>
      <c r="B621" s="47"/>
      <c r="C621" s="53"/>
      <c r="D621" s="60"/>
      <c r="E621" s="60"/>
      <c r="F621" s="61"/>
      <c r="G621" s="55"/>
      <c r="H621" s="45"/>
      <c r="I621" s="17"/>
      <c r="J621" s="18"/>
      <c r="K621" s="56"/>
      <c r="L621" s="20"/>
      <c r="M621" s="28"/>
    </row>
    <row r="622" spans="1:13" s="2" customFormat="1" ht="30.75" customHeight="1" x14ac:dyDescent="0.25">
      <c r="A622" s="57"/>
      <c r="B622" s="47"/>
      <c r="C622" s="53"/>
      <c r="D622" s="60"/>
      <c r="E622" s="60"/>
      <c r="F622" s="61"/>
      <c r="G622" s="55"/>
      <c r="H622" s="45"/>
      <c r="I622" s="17"/>
      <c r="J622" s="18"/>
      <c r="K622" s="56"/>
      <c r="L622" s="20"/>
      <c r="M622" s="28"/>
    </row>
    <row r="623" spans="1:13" s="2" customFormat="1" x14ac:dyDescent="0.25">
      <c r="A623" s="57"/>
      <c r="B623" s="47"/>
      <c r="C623" s="53"/>
      <c r="D623" s="60"/>
      <c r="E623" s="60"/>
      <c r="F623" s="61"/>
      <c r="G623" s="55"/>
      <c r="H623" s="45"/>
      <c r="I623" s="17"/>
      <c r="J623" s="18"/>
      <c r="K623" s="56"/>
      <c r="L623" s="20"/>
      <c r="M623" s="28"/>
    </row>
    <row r="624" spans="1:13" s="2" customFormat="1" x14ac:dyDescent="0.25">
      <c r="A624" s="57"/>
      <c r="B624" s="47"/>
      <c r="C624" s="53"/>
      <c r="D624" s="60"/>
      <c r="E624" s="60"/>
      <c r="F624" s="61"/>
      <c r="G624" s="55"/>
      <c r="H624" s="45"/>
      <c r="I624" s="17"/>
      <c r="J624" s="18"/>
      <c r="K624" s="56"/>
      <c r="L624" s="20"/>
      <c r="M624" s="28"/>
    </row>
    <row r="625" spans="1:14" s="2" customFormat="1" x14ac:dyDescent="0.25">
      <c r="A625" s="57"/>
      <c r="B625" s="47"/>
      <c r="C625" s="53"/>
      <c r="D625" s="60"/>
      <c r="E625" s="60"/>
      <c r="F625" s="61"/>
      <c r="G625" s="55"/>
      <c r="H625" s="45"/>
      <c r="I625" s="17"/>
      <c r="J625" s="18"/>
      <c r="K625" s="56"/>
      <c r="L625" s="20"/>
      <c r="M625" s="28"/>
    </row>
    <row r="626" spans="1:14" s="2" customFormat="1" ht="27.75" customHeight="1" x14ac:dyDescent="0.25">
      <c r="A626" s="57"/>
      <c r="B626" s="47"/>
      <c r="C626" s="53"/>
      <c r="D626" s="60"/>
      <c r="E626" s="60"/>
      <c r="F626" s="61"/>
      <c r="G626" s="55"/>
      <c r="H626" s="45"/>
      <c r="I626" s="17"/>
      <c r="J626" s="18"/>
      <c r="K626" s="56"/>
      <c r="L626" s="20"/>
      <c r="M626" s="28"/>
    </row>
    <row r="627" spans="1:14" s="2" customFormat="1" ht="27" customHeight="1" x14ac:dyDescent="0.25">
      <c r="A627" s="57"/>
      <c r="B627" s="47"/>
      <c r="C627" s="53"/>
      <c r="D627" s="60"/>
      <c r="E627" s="60"/>
      <c r="F627" s="61"/>
      <c r="G627" s="55"/>
      <c r="H627" s="45"/>
      <c r="I627" s="17"/>
      <c r="J627" s="18"/>
      <c r="K627" s="56"/>
      <c r="L627" s="20"/>
      <c r="M627" s="28"/>
    </row>
    <row r="628" spans="1:14" s="2" customFormat="1" x14ac:dyDescent="0.25">
      <c r="A628" s="57"/>
      <c r="B628" s="47"/>
      <c r="C628" s="53"/>
      <c r="D628" s="60"/>
      <c r="E628" s="60"/>
      <c r="F628" s="61"/>
      <c r="G628" s="55"/>
      <c r="H628" s="45"/>
      <c r="I628" s="17"/>
      <c r="J628" s="18"/>
      <c r="K628" s="56"/>
      <c r="L628" s="20"/>
      <c r="M628" s="28"/>
      <c r="N628" s="27"/>
    </row>
    <row r="629" spans="1:14" s="2" customFormat="1" x14ac:dyDescent="0.25">
      <c r="A629" s="57"/>
      <c r="B629" s="47"/>
      <c r="C629" s="53"/>
      <c r="D629" s="60"/>
      <c r="E629" s="60"/>
      <c r="F629" s="61"/>
      <c r="G629" s="55"/>
      <c r="H629" s="45"/>
      <c r="I629" s="17"/>
      <c r="J629" s="18"/>
      <c r="K629" s="56"/>
      <c r="L629" s="20"/>
      <c r="M629" s="28"/>
      <c r="N629" s="27"/>
    </row>
    <row r="630" spans="1:14" s="2" customFormat="1" x14ac:dyDescent="0.25">
      <c r="A630" s="57"/>
      <c r="B630" s="47"/>
      <c r="C630" s="53"/>
      <c r="D630" s="60"/>
      <c r="E630" s="60"/>
      <c r="F630" s="61"/>
      <c r="G630" s="55"/>
      <c r="H630" s="45"/>
      <c r="I630" s="17"/>
      <c r="J630" s="18"/>
      <c r="K630" s="56"/>
      <c r="L630" s="20"/>
      <c r="M630" s="28"/>
      <c r="N630" s="27"/>
    </row>
    <row r="631" spans="1:14" s="2" customFormat="1" x14ac:dyDescent="0.25">
      <c r="A631" s="57"/>
      <c r="B631" s="47"/>
      <c r="C631" s="53"/>
      <c r="D631" s="60"/>
      <c r="E631" s="60"/>
      <c r="F631" s="61"/>
      <c r="G631" s="55"/>
      <c r="H631" s="45"/>
      <c r="I631" s="17"/>
      <c r="J631" s="18"/>
      <c r="K631" s="56"/>
      <c r="L631" s="20"/>
      <c r="M631" s="28"/>
      <c r="N631" s="27"/>
    </row>
    <row r="632" spans="1:14" s="2" customFormat="1" ht="24.75" customHeight="1" x14ac:dyDescent="0.25">
      <c r="A632" s="57"/>
      <c r="B632" s="47"/>
      <c r="C632" s="53"/>
      <c r="D632" s="60"/>
      <c r="E632" s="60"/>
      <c r="F632" s="61"/>
      <c r="G632" s="55"/>
      <c r="H632" s="45"/>
      <c r="I632" s="17"/>
      <c r="J632" s="18"/>
      <c r="K632" s="56"/>
      <c r="L632" s="20"/>
      <c r="M632" s="28"/>
      <c r="N632" s="27"/>
    </row>
    <row r="633" spans="1:14" s="2" customFormat="1" ht="30" customHeight="1" x14ac:dyDescent="0.25">
      <c r="A633" s="57"/>
      <c r="B633" s="47"/>
      <c r="C633" s="53"/>
      <c r="D633" s="60"/>
      <c r="E633" s="60"/>
      <c r="F633" s="61"/>
      <c r="G633" s="55"/>
      <c r="H633" s="45"/>
      <c r="I633" s="17"/>
      <c r="J633" s="18"/>
      <c r="K633" s="56"/>
      <c r="L633" s="20"/>
      <c r="M633" s="28"/>
      <c r="N633" s="29"/>
    </row>
    <row r="634" spans="1:14" s="2" customFormat="1" x14ac:dyDescent="0.25">
      <c r="A634" s="57"/>
      <c r="B634" s="47"/>
      <c r="C634" s="53"/>
      <c r="D634" s="47"/>
      <c r="E634" s="47"/>
      <c r="F634" s="61"/>
      <c r="G634" s="55"/>
      <c r="H634" s="45"/>
      <c r="I634" s="17"/>
      <c r="J634" s="18"/>
      <c r="K634" s="56"/>
      <c r="L634" s="20"/>
      <c r="M634" s="28"/>
      <c r="N634" s="29"/>
    </row>
    <row r="635" spans="1:14" s="2" customFormat="1" x14ac:dyDescent="0.25">
      <c r="A635" s="370"/>
      <c r="B635" s="370"/>
      <c r="C635" s="370"/>
      <c r="D635" s="370"/>
      <c r="E635" s="370"/>
      <c r="F635" s="370"/>
      <c r="G635" s="370"/>
      <c r="H635" s="370"/>
      <c r="I635" s="370"/>
      <c r="J635" s="370"/>
      <c r="K635" s="370"/>
      <c r="L635" s="370"/>
      <c r="M635" s="28"/>
      <c r="N635" s="29"/>
    </row>
    <row r="636" spans="1:14" s="2" customFormat="1" x14ac:dyDescent="0.25">
      <c r="A636" s="62"/>
      <c r="B636" s="47"/>
      <c r="C636" s="53"/>
      <c r="D636" s="63"/>
      <c r="E636" s="63"/>
      <c r="F636" s="57"/>
      <c r="G636" s="62"/>
      <c r="H636" s="45"/>
      <c r="I636" s="17"/>
      <c r="J636" s="18"/>
      <c r="K636" s="55"/>
      <c r="L636" s="20"/>
      <c r="M636" s="28"/>
      <c r="N636" s="27"/>
    </row>
    <row r="637" spans="1:14" s="2" customFormat="1" x14ac:dyDescent="0.25">
      <c r="A637" s="62"/>
      <c r="B637" s="47"/>
      <c r="C637" s="53"/>
      <c r="D637" s="57"/>
      <c r="E637" s="57"/>
      <c r="F637" s="57"/>
      <c r="G637" s="62"/>
      <c r="H637" s="45"/>
      <c r="I637" s="17"/>
      <c r="J637" s="18"/>
      <c r="K637" s="56"/>
      <c r="L637" s="20"/>
      <c r="M637" s="28"/>
      <c r="N637" s="27"/>
    </row>
    <row r="638" spans="1:14" s="2" customFormat="1" x14ac:dyDescent="0.25">
      <c r="A638" s="62"/>
      <c r="B638" s="47"/>
      <c r="C638" s="53"/>
      <c r="D638" s="60"/>
      <c r="E638" s="60"/>
      <c r="F638" s="57"/>
      <c r="G638" s="62"/>
      <c r="H638" s="45"/>
      <c r="I638" s="17"/>
      <c r="J638" s="18"/>
      <c r="K638" s="56"/>
      <c r="L638" s="20"/>
      <c r="M638" s="28"/>
      <c r="N638" s="51"/>
    </row>
    <row r="639" spans="1:14" s="2" customFormat="1" x14ac:dyDescent="0.25">
      <c r="A639" s="370"/>
      <c r="B639" s="370"/>
      <c r="C639" s="370"/>
      <c r="D639" s="370"/>
      <c r="E639" s="370"/>
      <c r="F639" s="370"/>
      <c r="G639" s="370"/>
      <c r="H639" s="370"/>
      <c r="I639" s="370"/>
      <c r="J639" s="370"/>
      <c r="K639" s="370"/>
      <c r="L639" s="370"/>
      <c r="M639" s="28"/>
      <c r="N639" s="64"/>
    </row>
    <row r="640" spans="1:14" s="2" customFormat="1" x14ac:dyDescent="0.25">
      <c r="A640" s="62"/>
      <c r="B640" s="60"/>
      <c r="C640" s="53"/>
      <c r="D640" s="21"/>
      <c r="E640" s="21"/>
      <c r="F640" s="57"/>
      <c r="G640" s="57"/>
      <c r="H640" s="45"/>
      <c r="I640" s="17"/>
      <c r="J640" s="18"/>
      <c r="K640" s="55"/>
      <c r="L640" s="20"/>
      <c r="M640" s="28"/>
      <c r="N640" s="51"/>
    </row>
    <row r="641" spans="1:14" s="2" customFormat="1" x14ac:dyDescent="0.25">
      <c r="A641" s="370"/>
      <c r="B641" s="370"/>
      <c r="C641" s="370"/>
      <c r="D641" s="370"/>
      <c r="E641" s="370"/>
      <c r="F641" s="370"/>
      <c r="G641" s="370"/>
      <c r="H641" s="370"/>
      <c r="I641" s="370"/>
      <c r="J641" s="370"/>
      <c r="K641" s="370"/>
      <c r="L641" s="370"/>
      <c r="M641" s="28"/>
      <c r="N641" s="27"/>
    </row>
    <row r="642" spans="1:14" s="2" customFormat="1" x14ac:dyDescent="0.25">
      <c r="A642" s="21"/>
      <c r="B642" s="47"/>
      <c r="C642" s="53"/>
      <c r="D642" s="65"/>
      <c r="E642" s="65"/>
      <c r="F642" s="61"/>
      <c r="G642" s="55"/>
      <c r="H642" s="45"/>
      <c r="I642" s="17"/>
      <c r="J642" s="18"/>
      <c r="K642" s="56"/>
      <c r="L642" s="20"/>
      <c r="M642" s="28"/>
      <c r="N642" s="8"/>
    </row>
    <row r="643" spans="1:14" s="2" customFormat="1" x14ac:dyDescent="0.25">
      <c r="A643" s="21"/>
      <c r="B643" s="47"/>
      <c r="C643" s="53"/>
      <c r="D643" s="65"/>
      <c r="E643" s="65"/>
      <c r="F643" s="61"/>
      <c r="G643" s="55"/>
      <c r="H643" s="45"/>
      <c r="I643" s="17"/>
      <c r="J643" s="18"/>
      <c r="K643" s="56"/>
      <c r="L643" s="20"/>
      <c r="M643" s="28"/>
      <c r="N643" s="8"/>
    </row>
    <row r="644" spans="1:14" s="2" customFormat="1" x14ac:dyDescent="0.25">
      <c r="A644" s="21"/>
      <c r="B644" s="47"/>
      <c r="C644" s="53"/>
      <c r="D644" s="65"/>
      <c r="E644" s="65"/>
      <c r="F644" s="61"/>
      <c r="G644" s="55"/>
      <c r="H644" s="45"/>
      <c r="I644" s="17"/>
      <c r="J644" s="18"/>
      <c r="K644" s="56"/>
      <c r="L644" s="20"/>
      <c r="M644" s="28"/>
      <c r="N644" s="8"/>
    </row>
    <row r="645" spans="1:14" s="2" customFormat="1" x14ac:dyDescent="0.25">
      <c r="A645" s="21"/>
      <c r="B645" s="47"/>
      <c r="C645" s="53"/>
      <c r="D645" s="60"/>
      <c r="E645" s="60"/>
      <c r="F645" s="61"/>
      <c r="G645" s="55"/>
      <c r="H645" s="45"/>
      <c r="I645" s="17"/>
      <c r="J645" s="18"/>
      <c r="K645" s="56"/>
      <c r="L645" s="20"/>
      <c r="M645" s="28"/>
      <c r="N645" s="8"/>
    </row>
    <row r="646" spans="1:14" s="2" customFormat="1" x14ac:dyDescent="0.25">
      <c r="A646" s="21"/>
      <c r="B646" s="47"/>
      <c r="C646" s="53"/>
      <c r="D646" s="60"/>
      <c r="E646" s="60"/>
      <c r="F646" s="61"/>
      <c r="G646" s="55"/>
      <c r="H646" s="45"/>
      <c r="I646" s="17"/>
      <c r="J646" s="18"/>
      <c r="K646" s="56"/>
      <c r="L646" s="20"/>
      <c r="M646" s="28"/>
      <c r="N646" s="8"/>
    </row>
    <row r="647" spans="1:14" s="2" customFormat="1" x14ac:dyDescent="0.25">
      <c r="A647" s="21"/>
      <c r="B647" s="47"/>
      <c r="C647" s="53"/>
      <c r="D647" s="60"/>
      <c r="E647" s="60"/>
      <c r="F647" s="61"/>
      <c r="G647" s="55"/>
      <c r="H647" s="45"/>
      <c r="I647" s="17"/>
      <c r="J647" s="18"/>
      <c r="K647" s="56"/>
      <c r="L647" s="20"/>
      <c r="M647" s="28"/>
      <c r="N647" s="8"/>
    </row>
    <row r="648" spans="1:14" s="2" customFormat="1" x14ac:dyDescent="0.25">
      <c r="A648" s="21"/>
      <c r="B648" s="47"/>
      <c r="C648" s="53"/>
      <c r="D648" s="66"/>
      <c r="E648" s="66"/>
      <c r="F648" s="61"/>
      <c r="G648" s="55"/>
      <c r="H648" s="45"/>
      <c r="I648" s="17"/>
      <c r="J648" s="18"/>
      <c r="K648" s="56"/>
      <c r="L648" s="20"/>
      <c r="M648" s="28"/>
      <c r="N648" s="8"/>
    </row>
    <row r="649" spans="1:14" s="2" customFormat="1" x14ac:dyDescent="0.25">
      <c r="A649" s="21"/>
      <c r="B649" s="66"/>
      <c r="C649" s="53"/>
      <c r="D649" s="66"/>
      <c r="E649" s="66"/>
      <c r="F649" s="61"/>
      <c r="G649" s="55"/>
      <c r="H649" s="45"/>
      <c r="I649" s="17"/>
      <c r="J649" s="18"/>
      <c r="K649" s="56"/>
      <c r="L649" s="20"/>
      <c r="M649" s="28"/>
      <c r="N649" s="8"/>
    </row>
    <row r="650" spans="1:14" s="2" customFormat="1" x14ac:dyDescent="0.25">
      <c r="A650" s="21"/>
      <c r="B650" s="66"/>
      <c r="C650" s="53"/>
      <c r="D650" s="66"/>
      <c r="E650" s="66"/>
      <c r="F650" s="61"/>
      <c r="G650" s="55"/>
      <c r="H650" s="45"/>
      <c r="I650" s="17"/>
      <c r="J650" s="18"/>
      <c r="K650" s="56"/>
      <c r="L650" s="20"/>
      <c r="M650" s="28"/>
      <c r="N650" s="8"/>
    </row>
    <row r="651" spans="1:14" s="2" customFormat="1" x14ac:dyDescent="0.25">
      <c r="A651" s="21"/>
      <c r="B651" s="66"/>
      <c r="C651" s="53"/>
      <c r="D651" s="66"/>
      <c r="E651" s="66"/>
      <c r="F651" s="61"/>
      <c r="G651" s="55"/>
      <c r="H651" s="45"/>
      <c r="I651" s="17"/>
      <c r="J651" s="18"/>
      <c r="K651" s="56"/>
      <c r="L651" s="20"/>
      <c r="M651" s="28"/>
      <c r="N651" s="8"/>
    </row>
    <row r="652" spans="1:14" s="2" customFormat="1" x14ac:dyDescent="0.25">
      <c r="A652" s="21"/>
      <c r="B652" s="47"/>
      <c r="C652" s="53"/>
      <c r="D652" s="47"/>
      <c r="E652" s="47"/>
      <c r="F652" s="61"/>
      <c r="G652" s="55"/>
      <c r="H652" s="45"/>
      <c r="I652" s="17"/>
      <c r="J652" s="18"/>
      <c r="K652" s="56"/>
      <c r="L652" s="20"/>
      <c r="M652" s="28"/>
      <c r="N652" s="8"/>
    </row>
    <row r="653" spans="1:14" s="2" customFormat="1" x14ac:dyDescent="0.25">
      <c r="A653" s="21"/>
      <c r="B653" s="47"/>
      <c r="C653" s="53"/>
      <c r="D653" s="47"/>
      <c r="E653" s="47"/>
      <c r="F653" s="61"/>
      <c r="G653" s="55"/>
      <c r="H653" s="45"/>
      <c r="I653" s="17"/>
      <c r="J653" s="18"/>
      <c r="K653" s="56"/>
      <c r="L653" s="20"/>
      <c r="M653" s="28"/>
      <c r="N653" s="8"/>
    </row>
    <row r="654" spans="1:14" s="2" customFormat="1" x14ac:dyDescent="0.25">
      <c r="A654" s="21"/>
      <c r="B654" s="66"/>
      <c r="C654" s="53"/>
      <c r="D654" s="66"/>
      <c r="E654" s="66"/>
      <c r="F654" s="61"/>
      <c r="G654" s="55"/>
      <c r="H654" s="45"/>
      <c r="I654" s="17"/>
      <c r="J654" s="18"/>
      <c r="K654" s="56"/>
      <c r="L654" s="20"/>
      <c r="M654" s="28"/>
      <c r="N654" s="8"/>
    </row>
    <row r="655" spans="1:14" s="2" customFormat="1" x14ac:dyDescent="0.25">
      <c r="A655" s="21"/>
      <c r="B655" s="66"/>
      <c r="C655" s="53"/>
      <c r="D655" s="66"/>
      <c r="E655" s="66"/>
      <c r="F655" s="61"/>
      <c r="G655" s="55"/>
      <c r="H655" s="45"/>
      <c r="I655" s="17"/>
      <c r="J655" s="18"/>
      <c r="K655" s="56"/>
      <c r="L655" s="20"/>
      <c r="M655" s="28"/>
      <c r="N655" s="8"/>
    </row>
    <row r="656" spans="1:14" s="2" customFormat="1" x14ac:dyDescent="0.25">
      <c r="A656" s="21"/>
      <c r="B656" s="60"/>
      <c r="C656" s="53"/>
      <c r="D656" s="60"/>
      <c r="E656" s="60"/>
      <c r="F656" s="61"/>
      <c r="G656" s="55"/>
      <c r="H656" s="45"/>
      <c r="I656" s="17"/>
      <c r="J656" s="18"/>
      <c r="K656" s="56"/>
      <c r="L656" s="20"/>
      <c r="M656" s="28"/>
      <c r="N656" s="8"/>
    </row>
    <row r="657" spans="1:14" s="2" customFormat="1" x14ac:dyDescent="0.25">
      <c r="A657" s="21"/>
      <c r="B657" s="60"/>
      <c r="C657" s="53"/>
      <c r="D657" s="60"/>
      <c r="E657" s="60"/>
      <c r="F657" s="61"/>
      <c r="G657" s="55"/>
      <c r="H657" s="45"/>
      <c r="I657" s="17"/>
      <c r="J657" s="18"/>
      <c r="K657" s="56"/>
      <c r="L657" s="20"/>
      <c r="M657" s="28"/>
      <c r="N657" s="8"/>
    </row>
    <row r="658" spans="1:14" s="2" customFormat="1" x14ac:dyDescent="0.25">
      <c r="A658" s="21"/>
      <c r="B658" s="60"/>
      <c r="C658" s="53"/>
      <c r="D658" s="60"/>
      <c r="E658" s="60"/>
      <c r="F658" s="61"/>
      <c r="G658" s="55"/>
      <c r="H658" s="45"/>
      <c r="I658" s="17"/>
      <c r="J658" s="18"/>
      <c r="K658" s="56"/>
      <c r="L658" s="20"/>
      <c r="M658" s="28"/>
      <c r="N658" s="8"/>
    </row>
    <row r="659" spans="1:14" s="2" customFormat="1" x14ac:dyDescent="0.25">
      <c r="A659" s="21"/>
      <c r="B659" s="60"/>
      <c r="C659" s="53"/>
      <c r="D659" s="60"/>
      <c r="E659" s="60"/>
      <c r="F659" s="61"/>
      <c r="G659" s="55"/>
      <c r="H659" s="45"/>
      <c r="I659" s="17"/>
      <c r="J659" s="18"/>
      <c r="K659" s="56"/>
      <c r="L659" s="20"/>
      <c r="M659" s="28"/>
      <c r="N659" s="8"/>
    </row>
    <row r="660" spans="1:14" s="2" customFormat="1" x14ac:dyDescent="0.25">
      <c r="A660" s="21"/>
      <c r="B660" s="60"/>
      <c r="C660" s="53"/>
      <c r="D660" s="60"/>
      <c r="E660" s="60"/>
      <c r="F660" s="61"/>
      <c r="G660" s="55"/>
      <c r="H660" s="45"/>
      <c r="I660" s="17"/>
      <c r="J660" s="18"/>
      <c r="K660" s="56"/>
      <c r="L660" s="20"/>
      <c r="M660" s="28"/>
      <c r="N660" s="8"/>
    </row>
    <row r="661" spans="1:14" s="2" customFormat="1" x14ac:dyDescent="0.25">
      <c r="A661" s="21"/>
      <c r="B661" s="60"/>
      <c r="C661" s="53"/>
      <c r="D661" s="60"/>
      <c r="E661" s="60"/>
      <c r="F661" s="61"/>
      <c r="G661" s="55"/>
      <c r="H661" s="45"/>
      <c r="I661" s="17"/>
      <c r="J661" s="18"/>
      <c r="K661" s="56"/>
      <c r="L661" s="20"/>
      <c r="M661" s="28"/>
      <c r="N661" s="7"/>
    </row>
    <row r="662" spans="1:14" s="2" customFormat="1" x14ac:dyDescent="0.25">
      <c r="A662" s="21"/>
      <c r="B662" s="60"/>
      <c r="C662" s="53"/>
      <c r="D662" s="60"/>
      <c r="E662" s="60"/>
      <c r="F662" s="61"/>
      <c r="G662" s="55"/>
      <c r="H662" s="45"/>
      <c r="I662" s="17"/>
      <c r="J662" s="18"/>
      <c r="K662" s="56"/>
      <c r="L662" s="20"/>
      <c r="M662" s="28"/>
      <c r="N662" s="7"/>
    </row>
    <row r="663" spans="1:14" s="2" customFormat="1" x14ac:dyDescent="0.25">
      <c r="A663" s="21"/>
      <c r="B663" s="47"/>
      <c r="C663" s="14"/>
      <c r="D663" s="60"/>
      <c r="E663" s="60"/>
      <c r="F663" s="67"/>
      <c r="G663" s="55"/>
      <c r="H663" s="68"/>
      <c r="I663" s="69"/>
      <c r="J663" s="70"/>
      <c r="K663" s="55"/>
      <c r="L663" s="20"/>
      <c r="M663" s="28"/>
      <c r="N663" s="7"/>
    </row>
    <row r="664" spans="1:14" s="2" customFormat="1" x14ac:dyDescent="0.25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28"/>
      <c r="N664" s="27"/>
    </row>
    <row r="665" spans="1:14" s="2" customFormat="1" x14ac:dyDescent="0.25">
      <c r="A665" s="57"/>
      <c r="B665" s="60"/>
      <c r="C665" s="53"/>
      <c r="D665" s="60"/>
      <c r="E665" s="60"/>
      <c r="F665" s="61"/>
      <c r="G665" s="55"/>
      <c r="H665" s="45"/>
      <c r="I665" s="17"/>
      <c r="J665" s="18"/>
      <c r="K665" s="56"/>
      <c r="L665" s="20"/>
      <c r="M665" s="28"/>
      <c r="N665" s="6"/>
    </row>
    <row r="666" spans="1:14" s="2" customFormat="1" x14ac:dyDescent="0.25">
      <c r="A666" s="370"/>
      <c r="B666" s="370"/>
      <c r="C666" s="370"/>
      <c r="D666" s="370"/>
      <c r="E666" s="370"/>
      <c r="F666" s="370"/>
      <c r="G666" s="370"/>
      <c r="H666" s="370"/>
      <c r="I666" s="370"/>
      <c r="J666" s="370"/>
      <c r="K666" s="370"/>
      <c r="L666" s="370"/>
      <c r="M666" s="28"/>
      <c r="N666" s="27"/>
    </row>
    <row r="667" spans="1:14" s="2" customFormat="1" x14ac:dyDescent="0.25">
      <c r="A667" s="57"/>
      <c r="B667" s="44"/>
      <c r="C667" s="14"/>
      <c r="D667" s="58"/>
      <c r="E667" s="58"/>
      <c r="F667" s="61"/>
      <c r="G667" s="55"/>
      <c r="H667" s="45"/>
      <c r="I667" s="17"/>
      <c r="J667" s="18"/>
      <c r="K667" s="19"/>
      <c r="L667" s="20"/>
      <c r="M667" s="28"/>
      <c r="N667" s="27"/>
    </row>
    <row r="668" spans="1:14" s="2" customFormat="1" x14ac:dyDescent="0.25">
      <c r="A668" s="57"/>
      <c r="B668" s="72"/>
      <c r="C668" s="73"/>
      <c r="D668" s="21"/>
      <c r="E668" s="21"/>
      <c r="F668" s="23"/>
      <c r="G668" s="55"/>
      <c r="H668" s="45"/>
      <c r="I668" s="17"/>
      <c r="J668" s="18"/>
      <c r="K668" s="74"/>
      <c r="L668" s="20"/>
      <c r="M668" s="28"/>
      <c r="N668" s="51"/>
    </row>
    <row r="669" spans="1:14" s="2" customFormat="1" x14ac:dyDescent="0.25">
      <c r="A669" s="57"/>
      <c r="B669" s="72"/>
      <c r="C669" s="14"/>
      <c r="D669" s="21"/>
      <c r="E669" s="21"/>
      <c r="F669" s="61"/>
      <c r="G669" s="55"/>
      <c r="H669" s="45"/>
      <c r="I669" s="17"/>
      <c r="J669" s="18"/>
      <c r="K669" s="74"/>
      <c r="L669" s="20"/>
      <c r="M669" s="28"/>
      <c r="N669" s="51"/>
    </row>
    <row r="670" spans="1:14" s="2" customFormat="1" x14ac:dyDescent="0.25">
      <c r="A670" s="57"/>
      <c r="B670" s="23"/>
      <c r="C670" s="14"/>
      <c r="D670" s="21"/>
      <c r="E670" s="21"/>
      <c r="F670" s="61"/>
      <c r="G670" s="55"/>
      <c r="H670" s="45"/>
      <c r="I670" s="17"/>
      <c r="J670" s="18"/>
      <c r="K670" s="74"/>
      <c r="L670" s="20"/>
      <c r="M670" s="28"/>
      <c r="N670" s="75"/>
    </row>
    <row r="683" spans="1:14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8"/>
      <c r="N683"/>
    </row>
    <row r="684" spans="1:14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8"/>
      <c r="N684"/>
    </row>
    <row r="685" spans="1:14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8"/>
      <c r="N685"/>
    </row>
    <row r="686" spans="1:14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8"/>
      <c r="N686"/>
    </row>
    <row r="687" spans="1:14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8"/>
      <c r="N687"/>
    </row>
    <row r="688" spans="1:14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8"/>
      <c r="N688"/>
    </row>
    <row r="689" spans="1:14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8"/>
      <c r="N689"/>
    </row>
    <row r="690" spans="1:14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8"/>
      <c r="N690"/>
    </row>
    <row r="691" spans="1:14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8"/>
      <c r="N691"/>
    </row>
    <row r="692" spans="1:14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8"/>
      <c r="N692"/>
    </row>
    <row r="693" spans="1:14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8"/>
      <c r="N693"/>
    </row>
    <row r="694" spans="1:14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8"/>
      <c r="N694"/>
    </row>
    <row r="695" spans="1:14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8"/>
      <c r="N695"/>
    </row>
    <row r="696" spans="1:14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8"/>
      <c r="N696"/>
    </row>
    <row r="697" spans="1:14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8"/>
      <c r="N697"/>
    </row>
    <row r="698" spans="1:14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8"/>
      <c r="N698"/>
    </row>
    <row r="699" spans="1:14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8"/>
      <c r="N699"/>
    </row>
    <row r="700" spans="1:14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8"/>
      <c r="N700"/>
    </row>
    <row r="701" spans="1:14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8"/>
      <c r="N701"/>
    </row>
    <row r="702" spans="1:14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8"/>
      <c r="N702"/>
    </row>
    <row r="703" spans="1:14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8"/>
      <c r="N703"/>
    </row>
  </sheetData>
  <mergeCells count="20">
    <mergeCell ref="A641:L641"/>
    <mergeCell ref="A666:L666"/>
    <mergeCell ref="E276:G276"/>
    <mergeCell ref="A344:L344"/>
    <mergeCell ref="A446:L446"/>
    <mergeCell ref="A448:L448"/>
    <mergeCell ref="A635:L635"/>
    <mergeCell ref="A639:L639"/>
    <mergeCell ref="E275:L275"/>
    <mergeCell ref="A2:L2"/>
    <mergeCell ref="A4:L4"/>
    <mergeCell ref="H6:I6"/>
    <mergeCell ref="H7:I7"/>
    <mergeCell ref="A8:G8"/>
    <mergeCell ref="A77:L77"/>
    <mergeCell ref="A81:L81"/>
    <mergeCell ref="A220:L220"/>
    <mergeCell ref="A261:L261"/>
    <mergeCell ref="A265:L265"/>
    <mergeCell ref="A270:L270"/>
  </mergeCells>
  <dataValidations count="9">
    <dataValidation allowBlank="1" showInputMessage="1" showErrorMessage="1" prompt="Наименование на государственном языке заполняется автоматически в соответствии с КТРУ" sqref="B667 B447 B286:B343 B345:B445 B663 B636:B638 B449:B588 B272:B273 B266:B269 B262:B264 B22 B78:B80 D248:D259 B25 B19:B20 B11:B12 B9 B76 D234:E242 B221:B260 B82:B219"/>
    <dataValidation allowBlank="1" showInputMessage="1" showErrorMessage="1" prompt="Введите дополнительную характеристику на государственном языке" sqref="D667:E667"/>
    <dataValidation allowBlank="1" showInputMessage="1" showErrorMessage="1" prompt="Единица измерения заполняется автоматически в соответствии с КТРУ" sqref="F665 F642:F662 F286:F343 F667 F447 F345:F445 F449:F634 F669:F670 F271:F273 F266:F269 F262:F264 F221:F260 F214:F219 F76 F78:F80 D213:E213 F25 F19:F20 F11:F12 F9 F22 F82:F212"/>
    <dataValidation allowBlank="1" showInputMessage="1" showErrorMessage="1" prompt="Введите срок поставки" sqref="I665 I286:I343 I642:I663 I447 I345:I445 I449:I634 I640 I636:I638 I667:I670 I262:I264 I271:I273 I266:I269 I221:I260 I78:I80 I22 I169:I219 I25 I19:I20 I11:I12 I8:I9 I76 I82:I167"/>
    <dataValidation type="list" allowBlank="1" showInputMessage="1" showErrorMessage="1" prompt="Выберите способ закупки" sqref="C665 C589:C634 C636:C638 C447 C640 C642:C662">
      <formula1>Способ</formula1>
    </dataValidation>
    <dataValidation allowBlank="1" showInputMessage="1" showErrorMessage="1" prompt="Введите дополнительную характеристику на русском языке" sqref="B665 D654:E663 D665:E665 B654:B662 D638:E638 B640 D642:E651 B649:B651 D449:E633 D268 B271 D232:E233 D228:D230 E229:E230"/>
    <dataValidation allowBlank="1" showInputMessage="1" showErrorMessage="1" prompt="Наименование на русском языке заполняется автоматически в соответствии с КТРУ" sqref="N665 B589:B634 D652:E653 D634:E634 N642:N663 B652:B653 B642:B648 D231:E231"/>
    <dataValidation type="list" allowBlank="1" showInputMessage="1" showErrorMessage="1" sqref="F663">
      <formula1>ВидПредмета</formula1>
    </dataValidation>
    <dataValidation allowBlank="1" showInputMessage="1" showErrorMessage="1" prompt="Характеристика на русском языке заполняется автоматически в соответствии с КТРУ" sqref="D447:E447 D345:E445 D286:E343 D272:E273 E266:E268 D262:E264 D269:E269 E271 D260:E260 E243:E259 I168 D82:D139 D214:E219 D78:E80 D76:E76 D221:D227 E221:E228 D243:D247 E82:E212 D142:D212"/>
  </dataValidations>
  <pageMargins left="0.59055118110236227" right="0.11811023622047245" top="0.19685039370078741" bottom="7.874015748031496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958"/>
  <sheetViews>
    <sheetView tabSelected="1" topLeftCell="A290" workbookViewId="0">
      <selection activeCell="D291" sqref="D291"/>
    </sheetView>
  </sheetViews>
  <sheetFormatPr defaultRowHeight="15" x14ac:dyDescent="0.25"/>
  <cols>
    <col min="1" max="1" width="6.85546875" customWidth="1"/>
    <col min="2" max="2" width="23.42578125" customWidth="1"/>
    <col min="3" max="3" width="17" customWidth="1"/>
    <col min="4" max="4" width="20.28515625" customWidth="1"/>
    <col min="5" max="5" width="8.7109375" customWidth="1"/>
    <col min="7" max="7" width="10" customWidth="1"/>
    <col min="8" max="8" width="9.140625" hidden="1" customWidth="1"/>
    <col min="9" max="9" width="8.140625" customWidth="1"/>
    <col min="10" max="10" width="16" customWidth="1"/>
    <col min="11" max="11" width="12.5703125" customWidth="1"/>
    <col min="12" max="12" width="4.28515625" customWidth="1"/>
    <col min="13" max="13" width="16.28515625" customWidth="1"/>
    <col min="14" max="14" width="15.7109375" style="1" bestFit="1" customWidth="1"/>
    <col min="15" max="15" width="10.7109375" customWidth="1"/>
    <col min="16" max="16" width="9.5703125" bestFit="1" customWidth="1"/>
  </cols>
  <sheetData>
    <row r="2" spans="1:14" x14ac:dyDescent="0.25">
      <c r="G2" s="285"/>
      <c r="H2" s="285" t="s">
        <v>568</v>
      </c>
      <c r="I2" s="285"/>
      <c r="J2" s="285" t="s">
        <v>568</v>
      </c>
      <c r="K2" s="285"/>
    </row>
    <row r="3" spans="1:14" x14ac:dyDescent="0.25">
      <c r="G3" s="285"/>
      <c r="H3" s="285" t="s">
        <v>569</v>
      </c>
      <c r="I3" s="285"/>
      <c r="J3" s="285" t="s">
        <v>572</v>
      </c>
      <c r="K3" s="285"/>
    </row>
    <row r="4" spans="1:14" x14ac:dyDescent="0.25">
      <c r="G4" s="285"/>
      <c r="H4" s="285" t="s">
        <v>570</v>
      </c>
      <c r="I4" s="285"/>
      <c r="J4" s="285" t="s">
        <v>570</v>
      </c>
      <c r="K4" s="285"/>
    </row>
    <row r="5" spans="1:14" x14ac:dyDescent="0.25">
      <c r="G5" s="292"/>
      <c r="H5" s="292" t="s">
        <v>522</v>
      </c>
      <c r="I5" s="292"/>
      <c r="J5" s="292" t="s">
        <v>522</v>
      </c>
      <c r="K5" s="292"/>
    </row>
    <row r="6" spans="1:14" x14ac:dyDescent="0.25">
      <c r="A6" s="4"/>
      <c r="B6" s="5"/>
      <c r="C6" s="4"/>
      <c r="D6" s="4"/>
      <c r="E6" s="4"/>
      <c r="F6" s="10"/>
      <c r="G6" s="292"/>
      <c r="H6" s="292" t="s">
        <v>571</v>
      </c>
      <c r="I6" s="292"/>
      <c r="J6" s="292" t="s">
        <v>571</v>
      </c>
      <c r="K6" s="292"/>
      <c r="N6"/>
    </row>
    <row r="7" spans="1:14" x14ac:dyDescent="0.25">
      <c r="A7" s="357" t="s">
        <v>897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N7"/>
    </row>
    <row r="8" spans="1:14" x14ac:dyDescent="0.25">
      <c r="A8" s="99"/>
      <c r="B8" s="100"/>
      <c r="C8" s="99"/>
      <c r="D8" s="99"/>
      <c r="E8" s="99"/>
      <c r="F8" s="101"/>
      <c r="G8" s="101"/>
      <c r="H8" s="99"/>
      <c r="I8" s="99"/>
      <c r="J8" s="99"/>
      <c r="K8" s="102"/>
      <c r="L8" s="99"/>
      <c r="N8"/>
    </row>
    <row r="9" spans="1:14" x14ac:dyDescent="0.25">
      <c r="A9" s="357" t="s">
        <v>574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N9"/>
    </row>
    <row r="10" spans="1:14" x14ac:dyDescent="0.25">
      <c r="A10" s="99"/>
      <c r="B10" s="100"/>
      <c r="C10" s="99"/>
      <c r="D10" s="103"/>
      <c r="E10" s="103"/>
      <c r="F10" s="104"/>
      <c r="G10" s="101"/>
      <c r="H10" s="99"/>
      <c r="I10" s="99"/>
      <c r="J10" s="99"/>
      <c r="K10" s="102"/>
      <c r="L10" s="99"/>
      <c r="N10"/>
    </row>
    <row r="11" spans="1:14" ht="90" x14ac:dyDescent="0.25">
      <c r="A11" s="105" t="s">
        <v>12</v>
      </c>
      <c r="B11" s="105" t="s">
        <v>11</v>
      </c>
      <c r="C11" s="105" t="s">
        <v>10</v>
      </c>
      <c r="D11" s="105" t="s">
        <v>9</v>
      </c>
      <c r="E11" s="105" t="s">
        <v>8</v>
      </c>
      <c r="F11" s="105" t="s">
        <v>199</v>
      </c>
      <c r="G11" s="105" t="s">
        <v>200</v>
      </c>
      <c r="H11" s="358" t="s">
        <v>7</v>
      </c>
      <c r="I11" s="359"/>
      <c r="J11" s="105" t="s">
        <v>6</v>
      </c>
      <c r="K11" s="106" t="s">
        <v>5</v>
      </c>
      <c r="L11" s="105" t="s">
        <v>4</v>
      </c>
      <c r="N11"/>
    </row>
    <row r="12" spans="1:14" x14ac:dyDescent="0.25">
      <c r="A12" s="105">
        <v>1</v>
      </c>
      <c r="B12" s="107">
        <v>2</v>
      </c>
      <c r="C12" s="107">
        <v>3</v>
      </c>
      <c r="D12" s="107">
        <v>4</v>
      </c>
      <c r="E12" s="107">
        <v>5</v>
      </c>
      <c r="F12" s="107">
        <v>6</v>
      </c>
      <c r="G12" s="107">
        <v>7</v>
      </c>
      <c r="H12" s="360">
        <v>8</v>
      </c>
      <c r="I12" s="361"/>
      <c r="J12" s="107">
        <v>9</v>
      </c>
      <c r="K12" s="108">
        <v>10</v>
      </c>
      <c r="L12" s="107">
        <v>11</v>
      </c>
      <c r="M12" s="1"/>
      <c r="N12"/>
    </row>
    <row r="13" spans="1:14" s="2" customFormat="1" ht="29.25" customHeight="1" x14ac:dyDescent="0.25">
      <c r="A13" s="362" t="s">
        <v>18</v>
      </c>
      <c r="B13" s="363"/>
      <c r="C13" s="363"/>
      <c r="D13" s="363"/>
      <c r="E13" s="363"/>
      <c r="F13" s="363"/>
      <c r="G13" s="363"/>
      <c r="H13" s="109"/>
      <c r="I13" s="110"/>
      <c r="J13" s="111"/>
      <c r="K13" s="112"/>
      <c r="L13" s="113"/>
    </row>
    <row r="14" spans="1:14" s="2" customFormat="1" ht="24" x14ac:dyDescent="0.25">
      <c r="A14" s="215">
        <v>1</v>
      </c>
      <c r="B14" s="86" t="s">
        <v>868</v>
      </c>
      <c r="C14" s="88" t="s">
        <v>576</v>
      </c>
      <c r="D14" s="197"/>
      <c r="E14" s="89" t="s">
        <v>534</v>
      </c>
      <c r="F14" s="90">
        <v>5</v>
      </c>
      <c r="G14" s="91">
        <v>697.88</v>
      </c>
      <c r="H14" s="92"/>
      <c r="I14" s="93" t="s">
        <v>20</v>
      </c>
      <c r="J14" s="88" t="s">
        <v>575</v>
      </c>
      <c r="K14" s="94">
        <f>F14*G14</f>
        <v>3489.4</v>
      </c>
      <c r="L14" s="95">
        <v>0</v>
      </c>
    </row>
    <row r="15" spans="1:14" s="2" customFormat="1" ht="24" x14ac:dyDescent="0.25">
      <c r="A15" s="215">
        <v>2</v>
      </c>
      <c r="B15" s="305" t="s">
        <v>869</v>
      </c>
      <c r="C15" s="88" t="s">
        <v>577</v>
      </c>
      <c r="D15" s="197"/>
      <c r="E15" s="89" t="s">
        <v>204</v>
      </c>
      <c r="F15" s="90">
        <v>5</v>
      </c>
      <c r="G15" s="91">
        <v>628.33000000000004</v>
      </c>
      <c r="H15" s="92"/>
      <c r="I15" s="93" t="s">
        <v>20</v>
      </c>
      <c r="J15" s="88" t="s">
        <v>575</v>
      </c>
      <c r="K15" s="94">
        <f t="shared" ref="K15:K44" si="0">F15*G15</f>
        <v>3141.65</v>
      </c>
      <c r="L15" s="98">
        <v>0</v>
      </c>
    </row>
    <row r="16" spans="1:14" s="2" customFormat="1" ht="24.75" x14ac:dyDescent="0.25">
      <c r="A16" s="215">
        <v>3</v>
      </c>
      <c r="B16" s="86" t="s">
        <v>870</v>
      </c>
      <c r="C16" s="88" t="s">
        <v>577</v>
      </c>
      <c r="D16" s="197"/>
      <c r="E16" s="89" t="s">
        <v>204</v>
      </c>
      <c r="F16" s="90">
        <v>10</v>
      </c>
      <c r="G16" s="91">
        <v>504.53</v>
      </c>
      <c r="H16" s="92"/>
      <c r="I16" s="93" t="s">
        <v>715</v>
      </c>
      <c r="J16" s="88" t="s">
        <v>575</v>
      </c>
      <c r="K16" s="94">
        <f t="shared" si="0"/>
        <v>5045.2999999999993</v>
      </c>
      <c r="L16" s="98">
        <v>0</v>
      </c>
    </row>
    <row r="17" spans="1:12" s="2" customFormat="1" ht="24" x14ac:dyDescent="0.25">
      <c r="A17" s="215">
        <v>4</v>
      </c>
      <c r="B17" s="86" t="s">
        <v>871</v>
      </c>
      <c r="C17" s="88" t="s">
        <v>576</v>
      </c>
      <c r="D17" s="197"/>
      <c r="E17" s="89" t="s">
        <v>204</v>
      </c>
      <c r="F17" s="90">
        <v>200</v>
      </c>
      <c r="G17" s="91">
        <v>74</v>
      </c>
      <c r="H17" s="92"/>
      <c r="I17" s="93" t="s">
        <v>20</v>
      </c>
      <c r="J17" s="88" t="s">
        <v>575</v>
      </c>
      <c r="K17" s="94">
        <f t="shared" si="0"/>
        <v>14800</v>
      </c>
      <c r="L17" s="98">
        <v>0</v>
      </c>
    </row>
    <row r="18" spans="1:12" s="2" customFormat="1" ht="24.75" x14ac:dyDescent="0.25">
      <c r="A18" s="215">
        <v>5</v>
      </c>
      <c r="B18" s="86" t="s">
        <v>639</v>
      </c>
      <c r="C18" s="88" t="s">
        <v>576</v>
      </c>
      <c r="D18" s="197" t="s">
        <v>562</v>
      </c>
      <c r="E18" s="89" t="s">
        <v>204</v>
      </c>
      <c r="F18" s="90">
        <v>100</v>
      </c>
      <c r="G18" s="91">
        <v>251.85</v>
      </c>
      <c r="H18" s="92"/>
      <c r="I18" s="93" t="s">
        <v>20</v>
      </c>
      <c r="J18" s="88" t="s">
        <v>575</v>
      </c>
      <c r="K18" s="94">
        <f t="shared" si="0"/>
        <v>25185</v>
      </c>
      <c r="L18" s="98"/>
    </row>
    <row r="19" spans="1:12" s="2" customFormat="1" ht="24.75" x14ac:dyDescent="0.25">
      <c r="A19" s="215">
        <v>6</v>
      </c>
      <c r="B19" s="86" t="s">
        <v>872</v>
      </c>
      <c r="C19" s="88" t="s">
        <v>576</v>
      </c>
      <c r="D19" s="88" t="s">
        <v>578</v>
      </c>
      <c r="E19" s="89" t="s">
        <v>204</v>
      </c>
      <c r="F19" s="90">
        <v>200</v>
      </c>
      <c r="G19" s="91">
        <v>36</v>
      </c>
      <c r="H19" s="92"/>
      <c r="I19" s="93" t="s">
        <v>20</v>
      </c>
      <c r="J19" s="88" t="s">
        <v>575</v>
      </c>
      <c r="K19" s="94">
        <f t="shared" si="0"/>
        <v>7200</v>
      </c>
      <c r="L19" s="98">
        <v>0</v>
      </c>
    </row>
    <row r="20" spans="1:12" s="2" customFormat="1" ht="24" x14ac:dyDescent="0.25">
      <c r="A20" s="215">
        <v>7</v>
      </c>
      <c r="B20" s="86" t="s">
        <v>873</v>
      </c>
      <c r="C20" s="88" t="s">
        <v>576</v>
      </c>
      <c r="D20" s="80"/>
      <c r="E20" s="89" t="s">
        <v>534</v>
      </c>
      <c r="F20" s="90">
        <v>100</v>
      </c>
      <c r="G20" s="91">
        <v>89.7</v>
      </c>
      <c r="H20" s="92"/>
      <c r="I20" s="93" t="s">
        <v>20</v>
      </c>
      <c r="J20" s="88" t="s">
        <v>575</v>
      </c>
      <c r="K20" s="94">
        <f t="shared" si="0"/>
        <v>8970</v>
      </c>
      <c r="L20" s="98">
        <v>0</v>
      </c>
    </row>
    <row r="21" spans="1:12" s="2" customFormat="1" ht="24" x14ac:dyDescent="0.25">
      <c r="A21" s="215">
        <v>8</v>
      </c>
      <c r="B21" s="86" t="s">
        <v>640</v>
      </c>
      <c r="C21" s="88" t="s">
        <v>576</v>
      </c>
      <c r="D21" s="88"/>
      <c r="E21" s="89" t="s">
        <v>204</v>
      </c>
      <c r="F21" s="90">
        <v>5</v>
      </c>
      <c r="G21" s="91">
        <v>240</v>
      </c>
      <c r="H21" s="92"/>
      <c r="I21" s="93" t="s">
        <v>20</v>
      </c>
      <c r="J21" s="88" t="s">
        <v>575</v>
      </c>
      <c r="K21" s="94">
        <f t="shared" si="0"/>
        <v>1200</v>
      </c>
      <c r="L21" s="98">
        <v>0</v>
      </c>
    </row>
    <row r="22" spans="1:12" s="2" customFormat="1" ht="84" customHeight="1" x14ac:dyDescent="0.25">
      <c r="A22" s="215">
        <v>9</v>
      </c>
      <c r="B22" s="86" t="s">
        <v>874</v>
      </c>
      <c r="C22" s="88" t="s">
        <v>576</v>
      </c>
      <c r="D22" s="88"/>
      <c r="E22" s="89" t="s">
        <v>204</v>
      </c>
      <c r="F22" s="90">
        <v>10</v>
      </c>
      <c r="G22" s="91">
        <v>2167.75</v>
      </c>
      <c r="H22" s="92"/>
      <c r="I22" s="93" t="s">
        <v>20</v>
      </c>
      <c r="J22" s="88" t="s">
        <v>575</v>
      </c>
      <c r="K22" s="94">
        <f t="shared" si="0"/>
        <v>21677.5</v>
      </c>
      <c r="L22" s="98">
        <v>0</v>
      </c>
    </row>
    <row r="23" spans="1:12" s="2" customFormat="1" ht="24" x14ac:dyDescent="0.25">
      <c r="A23" s="215">
        <v>10</v>
      </c>
      <c r="B23" s="86" t="s">
        <v>875</v>
      </c>
      <c r="C23" s="88" t="s">
        <v>576</v>
      </c>
      <c r="D23" s="88"/>
      <c r="E23" s="89" t="s">
        <v>535</v>
      </c>
      <c r="F23" s="90">
        <v>10</v>
      </c>
      <c r="G23" s="91">
        <v>1000</v>
      </c>
      <c r="H23" s="92"/>
      <c r="I23" s="93" t="s">
        <v>20</v>
      </c>
      <c r="J23" s="88" t="s">
        <v>575</v>
      </c>
      <c r="K23" s="94">
        <f t="shared" si="0"/>
        <v>10000</v>
      </c>
      <c r="L23" s="98">
        <v>0</v>
      </c>
    </row>
    <row r="24" spans="1:12" s="2" customFormat="1" ht="36" x14ac:dyDescent="0.25">
      <c r="A24" s="215">
        <v>11</v>
      </c>
      <c r="B24" s="86" t="s">
        <v>876</v>
      </c>
      <c r="C24" s="88" t="s">
        <v>576</v>
      </c>
      <c r="D24" s="88" t="s">
        <v>563</v>
      </c>
      <c r="E24" s="89" t="s">
        <v>204</v>
      </c>
      <c r="F24" s="90">
        <v>10</v>
      </c>
      <c r="G24" s="91">
        <v>970</v>
      </c>
      <c r="H24" s="92"/>
      <c r="I24" s="93" t="s">
        <v>20</v>
      </c>
      <c r="J24" s="88" t="s">
        <v>575</v>
      </c>
      <c r="K24" s="94">
        <f t="shared" si="0"/>
        <v>9700</v>
      </c>
      <c r="L24" s="98">
        <v>0</v>
      </c>
    </row>
    <row r="25" spans="1:12" s="2" customFormat="1" ht="24" x14ac:dyDescent="0.25">
      <c r="A25" s="215">
        <v>12</v>
      </c>
      <c r="B25" s="86" t="s">
        <v>877</v>
      </c>
      <c r="C25" s="88" t="s">
        <v>576</v>
      </c>
      <c r="D25" s="88"/>
      <c r="E25" s="89" t="s">
        <v>204</v>
      </c>
      <c r="F25" s="90">
        <v>20</v>
      </c>
      <c r="G25" s="91">
        <v>57.53</v>
      </c>
      <c r="H25" s="92"/>
      <c r="I25" s="93" t="s">
        <v>20</v>
      </c>
      <c r="J25" s="88" t="s">
        <v>575</v>
      </c>
      <c r="K25" s="94">
        <f t="shared" si="0"/>
        <v>1150.5999999999999</v>
      </c>
      <c r="L25" s="98">
        <v>0</v>
      </c>
    </row>
    <row r="26" spans="1:12" s="2" customFormat="1" ht="24.75" x14ac:dyDescent="0.25">
      <c r="A26" s="215">
        <v>13</v>
      </c>
      <c r="B26" s="86" t="s">
        <v>878</v>
      </c>
      <c r="C26" s="88" t="s">
        <v>576</v>
      </c>
      <c r="D26" s="88"/>
      <c r="E26" s="89" t="s">
        <v>204</v>
      </c>
      <c r="F26" s="90">
        <v>5</v>
      </c>
      <c r="G26" s="91">
        <v>840.65</v>
      </c>
      <c r="H26" s="92"/>
      <c r="I26" s="93" t="s">
        <v>20</v>
      </c>
      <c r="J26" s="88" t="s">
        <v>575</v>
      </c>
      <c r="K26" s="94">
        <f t="shared" si="0"/>
        <v>4203.25</v>
      </c>
      <c r="L26" s="98">
        <v>0</v>
      </c>
    </row>
    <row r="27" spans="1:12" s="2" customFormat="1" ht="24" x14ac:dyDescent="0.25">
      <c r="A27" s="215">
        <v>14</v>
      </c>
      <c r="B27" s="86" t="s">
        <v>879</v>
      </c>
      <c r="C27" s="88" t="s">
        <v>576</v>
      </c>
      <c r="D27" s="88"/>
      <c r="E27" s="89" t="s">
        <v>201</v>
      </c>
      <c r="F27" s="90">
        <v>2</v>
      </c>
      <c r="G27" s="91">
        <v>2875</v>
      </c>
      <c r="H27" s="92"/>
      <c r="I27" s="93" t="s">
        <v>20</v>
      </c>
      <c r="J27" s="88" t="s">
        <v>575</v>
      </c>
      <c r="K27" s="94">
        <f t="shared" si="0"/>
        <v>5750</v>
      </c>
      <c r="L27" s="98">
        <v>0</v>
      </c>
    </row>
    <row r="28" spans="1:12" s="2" customFormat="1" ht="24.75" x14ac:dyDescent="0.25">
      <c r="A28" s="215">
        <v>15</v>
      </c>
      <c r="B28" s="86" t="s">
        <v>880</v>
      </c>
      <c r="C28" s="88" t="s">
        <v>576</v>
      </c>
      <c r="D28" s="88"/>
      <c r="E28" s="89" t="s">
        <v>204</v>
      </c>
      <c r="F28" s="90">
        <v>300</v>
      </c>
      <c r="G28" s="91">
        <v>328.53</v>
      </c>
      <c r="H28" s="92"/>
      <c r="I28" s="93" t="s">
        <v>20</v>
      </c>
      <c r="J28" s="88" t="s">
        <v>575</v>
      </c>
      <c r="K28" s="94">
        <f t="shared" si="0"/>
        <v>98558.999999999985</v>
      </c>
      <c r="L28" s="98">
        <v>0</v>
      </c>
    </row>
    <row r="29" spans="1:12" s="2" customFormat="1" ht="39.75" customHeight="1" x14ac:dyDescent="0.25">
      <c r="A29" s="215">
        <v>16</v>
      </c>
      <c r="B29" s="86" t="s">
        <v>881</v>
      </c>
      <c r="C29" s="88" t="s">
        <v>576</v>
      </c>
      <c r="D29" s="88"/>
      <c r="E29" s="89" t="s">
        <v>534</v>
      </c>
      <c r="F29" s="90">
        <v>10</v>
      </c>
      <c r="G29" s="91">
        <v>65</v>
      </c>
      <c r="H29" s="92"/>
      <c r="I29" s="93" t="s">
        <v>38</v>
      </c>
      <c r="J29" s="88" t="s">
        <v>575</v>
      </c>
      <c r="K29" s="94">
        <f t="shared" si="0"/>
        <v>650</v>
      </c>
      <c r="L29" s="98">
        <v>0</v>
      </c>
    </row>
    <row r="30" spans="1:12" s="2" customFormat="1" ht="24" x14ac:dyDescent="0.25">
      <c r="A30" s="215">
        <v>17</v>
      </c>
      <c r="B30" s="86" t="s">
        <v>882</v>
      </c>
      <c r="C30" s="88" t="s">
        <v>576</v>
      </c>
      <c r="D30" s="88"/>
      <c r="E30" s="89" t="s">
        <v>204</v>
      </c>
      <c r="F30" s="90">
        <v>10</v>
      </c>
      <c r="G30" s="91">
        <v>1600.48</v>
      </c>
      <c r="H30" s="92"/>
      <c r="I30" s="93" t="s">
        <v>20</v>
      </c>
      <c r="J30" s="88" t="s">
        <v>575</v>
      </c>
      <c r="K30" s="94">
        <f t="shared" si="0"/>
        <v>16004.8</v>
      </c>
      <c r="L30" s="98">
        <v>0</v>
      </c>
    </row>
    <row r="31" spans="1:12" s="2" customFormat="1" ht="24.75" x14ac:dyDescent="0.25">
      <c r="A31" s="215">
        <v>18</v>
      </c>
      <c r="B31" s="86" t="s">
        <v>883</v>
      </c>
      <c r="C31" s="88" t="s">
        <v>576</v>
      </c>
      <c r="D31" s="88"/>
      <c r="E31" s="89" t="s">
        <v>204</v>
      </c>
      <c r="F31" s="90">
        <v>200</v>
      </c>
      <c r="G31" s="91">
        <v>82.8</v>
      </c>
      <c r="H31" s="92"/>
      <c r="I31" s="93" t="s">
        <v>38</v>
      </c>
      <c r="J31" s="88" t="s">
        <v>575</v>
      </c>
      <c r="K31" s="94">
        <f t="shared" si="0"/>
        <v>16560</v>
      </c>
      <c r="L31" s="98">
        <v>0</v>
      </c>
    </row>
    <row r="32" spans="1:12" s="2" customFormat="1" ht="24" x14ac:dyDescent="0.25">
      <c r="A32" s="215">
        <v>19</v>
      </c>
      <c r="B32" s="86" t="s">
        <v>884</v>
      </c>
      <c r="C32" s="88" t="s">
        <v>576</v>
      </c>
      <c r="D32" s="88"/>
      <c r="E32" s="89" t="s">
        <v>204</v>
      </c>
      <c r="F32" s="90">
        <v>5</v>
      </c>
      <c r="G32" s="91">
        <v>1138.07</v>
      </c>
      <c r="H32" s="92"/>
      <c r="I32" s="93" t="s">
        <v>38</v>
      </c>
      <c r="J32" s="88" t="s">
        <v>575</v>
      </c>
      <c r="K32" s="94">
        <f t="shared" si="0"/>
        <v>5690.3499999999995</v>
      </c>
      <c r="L32" s="98">
        <v>0</v>
      </c>
    </row>
    <row r="33" spans="1:12" s="2" customFormat="1" ht="24.75" x14ac:dyDescent="0.25">
      <c r="A33" s="215">
        <v>20</v>
      </c>
      <c r="B33" s="86" t="s">
        <v>885</v>
      </c>
      <c r="C33" s="88" t="s">
        <v>576</v>
      </c>
      <c r="D33" s="88"/>
      <c r="E33" s="89" t="s">
        <v>201</v>
      </c>
      <c r="F33" s="90">
        <v>2</v>
      </c>
      <c r="G33" s="91">
        <v>172.5</v>
      </c>
      <c r="H33" s="92"/>
      <c r="I33" s="93" t="s">
        <v>38</v>
      </c>
      <c r="J33" s="88" t="s">
        <v>575</v>
      </c>
      <c r="K33" s="94">
        <f t="shared" si="0"/>
        <v>345</v>
      </c>
      <c r="L33" s="98">
        <v>0</v>
      </c>
    </row>
    <row r="34" spans="1:12" s="2" customFormat="1" ht="24.75" x14ac:dyDescent="0.25">
      <c r="A34" s="215">
        <v>21</v>
      </c>
      <c r="B34" s="86" t="s">
        <v>886</v>
      </c>
      <c r="C34" s="88" t="s">
        <v>576</v>
      </c>
      <c r="D34" s="88"/>
      <c r="E34" s="89" t="s">
        <v>535</v>
      </c>
      <c r="F34" s="90">
        <v>15</v>
      </c>
      <c r="G34" s="91">
        <v>279.45</v>
      </c>
      <c r="H34" s="92"/>
      <c r="I34" s="93" t="s">
        <v>38</v>
      </c>
      <c r="J34" s="88" t="s">
        <v>575</v>
      </c>
      <c r="K34" s="94">
        <f t="shared" si="0"/>
        <v>4191.75</v>
      </c>
      <c r="L34" s="98">
        <v>0</v>
      </c>
    </row>
    <row r="35" spans="1:12" s="2" customFormat="1" ht="24.75" x14ac:dyDescent="0.25">
      <c r="A35" s="215">
        <v>22</v>
      </c>
      <c r="B35" s="86" t="s">
        <v>887</v>
      </c>
      <c r="C35" s="88" t="s">
        <v>576</v>
      </c>
      <c r="D35" s="88"/>
      <c r="E35" s="89" t="s">
        <v>204</v>
      </c>
      <c r="F35" s="90">
        <v>10</v>
      </c>
      <c r="G35" s="91">
        <v>590.97</v>
      </c>
      <c r="H35" s="92"/>
      <c r="I35" s="93" t="s">
        <v>38</v>
      </c>
      <c r="J35" s="88" t="s">
        <v>575</v>
      </c>
      <c r="K35" s="94">
        <f t="shared" si="0"/>
        <v>5909.7000000000007</v>
      </c>
      <c r="L35" s="98">
        <v>0</v>
      </c>
    </row>
    <row r="36" spans="1:12" s="2" customFormat="1" ht="54" customHeight="1" x14ac:dyDescent="0.25">
      <c r="A36" s="215">
        <v>23</v>
      </c>
      <c r="B36" s="86" t="s">
        <v>888</v>
      </c>
      <c r="C36" s="88" t="s">
        <v>576</v>
      </c>
      <c r="D36" s="88" t="s">
        <v>630</v>
      </c>
      <c r="E36" s="89" t="s">
        <v>201</v>
      </c>
      <c r="F36" s="90">
        <v>10</v>
      </c>
      <c r="G36" s="91">
        <v>288</v>
      </c>
      <c r="H36" s="92"/>
      <c r="I36" s="93" t="s">
        <v>38</v>
      </c>
      <c r="J36" s="88" t="s">
        <v>575</v>
      </c>
      <c r="K36" s="94">
        <f t="shared" si="0"/>
        <v>2880</v>
      </c>
      <c r="L36" s="98">
        <v>0</v>
      </c>
    </row>
    <row r="37" spans="1:12" s="2" customFormat="1" ht="36.75" x14ac:dyDescent="0.25">
      <c r="A37" s="215">
        <v>24</v>
      </c>
      <c r="B37" s="86" t="s">
        <v>889</v>
      </c>
      <c r="C37" s="88" t="s">
        <v>576</v>
      </c>
      <c r="D37" s="88"/>
      <c r="E37" s="89" t="s">
        <v>201</v>
      </c>
      <c r="F37" s="90">
        <v>100</v>
      </c>
      <c r="G37" s="91">
        <v>18.75</v>
      </c>
      <c r="H37" s="92"/>
      <c r="I37" s="93" t="s">
        <v>20</v>
      </c>
      <c r="J37" s="88" t="s">
        <v>575</v>
      </c>
      <c r="K37" s="94">
        <f t="shared" si="0"/>
        <v>1875</v>
      </c>
      <c r="L37" s="98">
        <v>0</v>
      </c>
    </row>
    <row r="38" spans="1:12" s="2" customFormat="1" ht="55.5" customHeight="1" x14ac:dyDescent="0.25">
      <c r="A38" s="215">
        <v>25</v>
      </c>
      <c r="B38" s="86" t="s">
        <v>890</v>
      </c>
      <c r="C38" s="88" t="s">
        <v>576</v>
      </c>
      <c r="D38" s="88"/>
      <c r="E38" s="89" t="s">
        <v>204</v>
      </c>
      <c r="F38" s="90">
        <v>5</v>
      </c>
      <c r="G38" s="91">
        <v>984.4</v>
      </c>
      <c r="H38" s="92"/>
      <c r="I38" s="93" t="s">
        <v>38</v>
      </c>
      <c r="J38" s="88" t="s">
        <v>575</v>
      </c>
      <c r="K38" s="94">
        <f t="shared" si="0"/>
        <v>4922</v>
      </c>
      <c r="L38" s="98">
        <v>0</v>
      </c>
    </row>
    <row r="39" spans="1:12" s="2" customFormat="1" ht="24.75" x14ac:dyDescent="0.25">
      <c r="A39" s="215">
        <v>26</v>
      </c>
      <c r="B39" s="86" t="s">
        <v>891</v>
      </c>
      <c r="C39" s="88" t="s">
        <v>576</v>
      </c>
      <c r="D39" s="88" t="s">
        <v>630</v>
      </c>
      <c r="E39" s="89" t="s">
        <v>204</v>
      </c>
      <c r="F39" s="90">
        <v>5</v>
      </c>
      <c r="G39" s="91">
        <v>6504</v>
      </c>
      <c r="H39" s="92"/>
      <c r="I39" s="93" t="s">
        <v>38</v>
      </c>
      <c r="J39" s="88" t="s">
        <v>575</v>
      </c>
      <c r="K39" s="94">
        <f t="shared" si="0"/>
        <v>32520</v>
      </c>
      <c r="L39" s="98">
        <v>0</v>
      </c>
    </row>
    <row r="40" spans="1:12" s="2" customFormat="1" ht="40.5" customHeight="1" x14ac:dyDescent="0.25">
      <c r="A40" s="215">
        <v>27</v>
      </c>
      <c r="B40" s="87" t="s">
        <v>892</v>
      </c>
      <c r="C40" s="88" t="s">
        <v>576</v>
      </c>
      <c r="D40" s="80"/>
      <c r="E40" s="96" t="s">
        <v>204</v>
      </c>
      <c r="F40" s="96">
        <v>10</v>
      </c>
      <c r="G40" s="96">
        <v>95.45</v>
      </c>
      <c r="H40" s="96"/>
      <c r="I40" s="96" t="s">
        <v>38</v>
      </c>
      <c r="J40" s="88" t="s">
        <v>575</v>
      </c>
      <c r="K40" s="94">
        <f t="shared" si="0"/>
        <v>954.5</v>
      </c>
      <c r="L40" s="98">
        <v>0</v>
      </c>
    </row>
    <row r="41" spans="1:12" s="2" customFormat="1" ht="40.5" customHeight="1" x14ac:dyDescent="0.25">
      <c r="A41" s="215">
        <v>28</v>
      </c>
      <c r="B41" s="87" t="s">
        <v>893</v>
      </c>
      <c r="C41" s="88" t="s">
        <v>576</v>
      </c>
      <c r="D41" s="88" t="s">
        <v>630</v>
      </c>
      <c r="E41" s="96" t="s">
        <v>204</v>
      </c>
      <c r="F41" s="96">
        <v>10</v>
      </c>
      <c r="G41" s="96">
        <v>648</v>
      </c>
      <c r="H41" s="96"/>
      <c r="I41" s="96" t="s">
        <v>20</v>
      </c>
      <c r="J41" s="88" t="s">
        <v>575</v>
      </c>
      <c r="K41" s="94">
        <f t="shared" si="0"/>
        <v>6480</v>
      </c>
      <c r="L41" s="98">
        <v>0</v>
      </c>
    </row>
    <row r="42" spans="1:12" s="2" customFormat="1" ht="40.5" customHeight="1" x14ac:dyDescent="0.25">
      <c r="A42" s="215">
        <v>29</v>
      </c>
      <c r="B42" s="87" t="s">
        <v>894</v>
      </c>
      <c r="C42" s="88" t="s">
        <v>576</v>
      </c>
      <c r="D42" s="80"/>
      <c r="E42" s="96" t="s">
        <v>201</v>
      </c>
      <c r="F42" s="96">
        <v>1</v>
      </c>
      <c r="G42" s="96">
        <v>2700</v>
      </c>
      <c r="H42" s="96"/>
      <c r="I42" s="96" t="s">
        <v>20</v>
      </c>
      <c r="J42" s="88" t="s">
        <v>575</v>
      </c>
      <c r="K42" s="94">
        <f t="shared" si="0"/>
        <v>2700</v>
      </c>
      <c r="L42" s="98">
        <v>0</v>
      </c>
    </row>
    <row r="43" spans="1:12" s="2" customFormat="1" ht="24.75" x14ac:dyDescent="0.25">
      <c r="A43" s="215">
        <v>30</v>
      </c>
      <c r="B43" s="87" t="s">
        <v>895</v>
      </c>
      <c r="C43" s="88" t="s">
        <v>576</v>
      </c>
      <c r="D43" s="80"/>
      <c r="E43" s="96" t="s">
        <v>535</v>
      </c>
      <c r="F43" s="96">
        <v>5</v>
      </c>
      <c r="G43" s="96">
        <v>324.39999999999998</v>
      </c>
      <c r="H43" s="96"/>
      <c r="I43" s="96" t="s">
        <v>20</v>
      </c>
      <c r="J43" s="88" t="s">
        <v>575</v>
      </c>
      <c r="K43" s="94">
        <f t="shared" si="0"/>
        <v>1622</v>
      </c>
      <c r="L43" s="98">
        <v>0</v>
      </c>
    </row>
    <row r="44" spans="1:12" s="2" customFormat="1" ht="24" x14ac:dyDescent="0.25">
      <c r="A44" s="215">
        <v>31</v>
      </c>
      <c r="B44" s="87" t="s">
        <v>641</v>
      </c>
      <c r="C44" s="88" t="s">
        <v>576</v>
      </c>
      <c r="D44" s="197"/>
      <c r="E44" s="96" t="s">
        <v>567</v>
      </c>
      <c r="F44" s="96">
        <v>100</v>
      </c>
      <c r="G44" s="96">
        <v>69</v>
      </c>
      <c r="H44" s="96"/>
      <c r="I44" s="96" t="s">
        <v>20</v>
      </c>
      <c r="J44" s="88" t="s">
        <v>575</v>
      </c>
      <c r="K44" s="94">
        <f t="shared" si="0"/>
        <v>6900</v>
      </c>
      <c r="L44" s="95"/>
    </row>
    <row r="45" spans="1:12" s="2" customFormat="1" x14ac:dyDescent="0.25">
      <c r="A45" s="320"/>
      <c r="B45" s="321" t="s">
        <v>631</v>
      </c>
      <c r="C45" s="88"/>
      <c r="D45" s="322"/>
      <c r="E45" s="323"/>
      <c r="F45" s="324"/>
      <c r="G45" s="325"/>
      <c r="H45" s="326"/>
      <c r="I45" s="327"/>
      <c r="J45" s="88"/>
      <c r="K45" s="94"/>
      <c r="L45" s="328"/>
    </row>
    <row r="46" spans="1:12" s="2" customFormat="1" ht="22.5" customHeight="1" x14ac:dyDescent="0.25">
      <c r="A46" s="329"/>
      <c r="B46" s="330"/>
      <c r="C46" s="331"/>
      <c r="D46" s="332"/>
      <c r="E46" s="332"/>
      <c r="F46" s="333"/>
      <c r="G46" s="334"/>
      <c r="H46" s="335"/>
      <c r="I46" s="336"/>
      <c r="J46" s="337" t="s">
        <v>637</v>
      </c>
      <c r="K46" s="353">
        <f>SUM(K14:K45)</f>
        <v>330276.8</v>
      </c>
      <c r="L46" s="338"/>
    </row>
    <row r="47" spans="1:12" s="2" customFormat="1" ht="24.75" x14ac:dyDescent="0.25">
      <c r="A47" s="287"/>
      <c r="B47" s="374" t="s">
        <v>859</v>
      </c>
      <c r="C47" s="375"/>
      <c r="D47" s="376"/>
      <c r="E47" s="376"/>
      <c r="F47" s="377"/>
      <c r="G47" s="378"/>
      <c r="H47" s="379"/>
      <c r="I47" s="380"/>
      <c r="J47" s="381"/>
      <c r="K47" s="382"/>
      <c r="L47" s="383"/>
    </row>
    <row r="48" spans="1:12" s="2" customFormat="1" ht="42" customHeight="1" x14ac:dyDescent="0.25">
      <c r="A48" s="339">
        <v>32</v>
      </c>
      <c r="B48" s="340" t="s">
        <v>860</v>
      </c>
      <c r="C48" s="341" t="s">
        <v>576</v>
      </c>
      <c r="D48" s="342"/>
      <c r="E48" s="342" t="s">
        <v>211</v>
      </c>
      <c r="F48" s="343">
        <v>500</v>
      </c>
      <c r="G48" s="344">
        <v>260</v>
      </c>
      <c r="H48" s="345"/>
      <c r="I48" s="346" t="s">
        <v>19</v>
      </c>
      <c r="J48" s="347" t="s">
        <v>575</v>
      </c>
      <c r="K48" s="348">
        <v>130000</v>
      </c>
      <c r="L48" s="349"/>
    </row>
    <row r="49" spans="1:13" s="2" customFormat="1" ht="38.25" x14ac:dyDescent="0.25">
      <c r="A49" s="312">
        <v>33</v>
      </c>
      <c r="B49" s="311" t="s">
        <v>861</v>
      </c>
      <c r="C49" s="313" t="s">
        <v>576</v>
      </c>
      <c r="D49" s="314"/>
      <c r="E49" s="314" t="s">
        <v>211</v>
      </c>
      <c r="F49" s="315">
        <v>500</v>
      </c>
      <c r="G49" s="316">
        <v>182</v>
      </c>
      <c r="H49" s="317"/>
      <c r="I49" s="318" t="s">
        <v>19</v>
      </c>
      <c r="J49" s="350" t="s">
        <v>575</v>
      </c>
      <c r="K49" s="351">
        <v>91000</v>
      </c>
      <c r="L49" s="319"/>
      <c r="M49" s="271"/>
    </row>
    <row r="50" spans="1:13" s="2" customFormat="1" x14ac:dyDescent="0.25">
      <c r="A50" s="312"/>
      <c r="B50" s="311"/>
      <c r="C50" s="313"/>
      <c r="D50" s="314"/>
      <c r="E50" s="314"/>
      <c r="F50" s="315"/>
      <c r="G50" s="316"/>
      <c r="H50" s="317"/>
      <c r="I50" s="318"/>
      <c r="J50" s="350" t="s">
        <v>862</v>
      </c>
      <c r="K50" s="372">
        <v>221000</v>
      </c>
      <c r="L50" s="319"/>
      <c r="M50" s="271"/>
    </row>
    <row r="51" spans="1:13" s="2" customFormat="1" x14ac:dyDescent="0.25">
      <c r="A51" s="362" t="s">
        <v>25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  <c r="L51" s="364"/>
    </row>
    <row r="52" spans="1:13" s="2" customFormat="1" ht="45.75" x14ac:dyDescent="0.25">
      <c r="A52" s="114">
        <v>34</v>
      </c>
      <c r="B52" s="78" t="s">
        <v>26</v>
      </c>
      <c r="C52" s="79" t="s">
        <v>636</v>
      </c>
      <c r="D52" s="115" t="s">
        <v>27</v>
      </c>
      <c r="E52" s="115" t="s">
        <v>202</v>
      </c>
      <c r="F52" s="116">
        <v>108</v>
      </c>
      <c r="G52" s="117">
        <v>900</v>
      </c>
      <c r="H52" s="118"/>
      <c r="I52" s="81" t="s">
        <v>20</v>
      </c>
      <c r="J52" s="79" t="s">
        <v>632</v>
      </c>
      <c r="K52" s="119">
        <f>F52*G52</f>
        <v>97200</v>
      </c>
      <c r="L52" s="83">
        <v>0</v>
      </c>
    </row>
    <row r="53" spans="1:13" s="2" customFormat="1" ht="54.75" customHeight="1" x14ac:dyDescent="0.25">
      <c r="A53" s="114">
        <v>35</v>
      </c>
      <c r="B53" s="78" t="s">
        <v>28</v>
      </c>
      <c r="C53" s="79" t="s">
        <v>636</v>
      </c>
      <c r="D53" s="115" t="s">
        <v>29</v>
      </c>
      <c r="E53" s="115" t="s">
        <v>202</v>
      </c>
      <c r="F53" s="116">
        <v>10</v>
      </c>
      <c r="G53" s="117">
        <v>600</v>
      </c>
      <c r="H53" s="118"/>
      <c r="I53" s="81" t="s">
        <v>20</v>
      </c>
      <c r="J53" s="79" t="s">
        <v>632</v>
      </c>
      <c r="K53" s="119">
        <f t="shared" ref="K53:K235" si="1">F53*G53</f>
        <v>6000</v>
      </c>
      <c r="L53" s="83">
        <v>0</v>
      </c>
    </row>
    <row r="54" spans="1:13" s="2" customFormat="1" ht="23.25" x14ac:dyDescent="0.25">
      <c r="A54" s="114">
        <v>36</v>
      </c>
      <c r="B54" s="78" t="s">
        <v>536</v>
      </c>
      <c r="C54" s="79" t="s">
        <v>636</v>
      </c>
      <c r="D54" s="115" t="s">
        <v>537</v>
      </c>
      <c r="E54" s="115" t="s">
        <v>538</v>
      </c>
      <c r="F54" s="116">
        <v>20</v>
      </c>
      <c r="G54" s="117">
        <v>2500</v>
      </c>
      <c r="H54" s="118"/>
      <c r="I54" s="81" t="s">
        <v>20</v>
      </c>
      <c r="J54" s="79" t="s">
        <v>632</v>
      </c>
      <c r="K54" s="119">
        <f t="shared" si="1"/>
        <v>50000</v>
      </c>
      <c r="L54" s="83">
        <v>0</v>
      </c>
    </row>
    <row r="55" spans="1:13" s="2" customFormat="1" ht="28.5" customHeight="1" x14ac:dyDescent="0.25">
      <c r="A55" s="114">
        <v>37</v>
      </c>
      <c r="B55" s="78" t="s">
        <v>39</v>
      </c>
      <c r="C55" s="79" t="s">
        <v>636</v>
      </c>
      <c r="D55" s="115" t="s">
        <v>40</v>
      </c>
      <c r="E55" s="115" t="s">
        <v>205</v>
      </c>
      <c r="F55" s="116">
        <v>36</v>
      </c>
      <c r="G55" s="117">
        <v>800</v>
      </c>
      <c r="H55" s="118"/>
      <c r="I55" s="81" t="s">
        <v>20</v>
      </c>
      <c r="J55" s="79" t="s">
        <v>632</v>
      </c>
      <c r="K55" s="119">
        <f t="shared" si="1"/>
        <v>28800</v>
      </c>
      <c r="L55" s="83">
        <v>0</v>
      </c>
    </row>
    <row r="56" spans="1:13" s="2" customFormat="1" ht="41.25" customHeight="1" x14ac:dyDescent="0.25">
      <c r="A56" s="114">
        <v>38</v>
      </c>
      <c r="B56" s="78" t="s">
        <v>41</v>
      </c>
      <c r="C56" s="79" t="s">
        <v>636</v>
      </c>
      <c r="D56" s="115" t="s">
        <v>42</v>
      </c>
      <c r="E56" s="115" t="s">
        <v>206</v>
      </c>
      <c r="F56" s="116">
        <v>50</v>
      </c>
      <c r="G56" s="117">
        <v>600</v>
      </c>
      <c r="H56" s="118"/>
      <c r="I56" s="81" t="s">
        <v>20</v>
      </c>
      <c r="J56" s="79" t="s">
        <v>632</v>
      </c>
      <c r="K56" s="119">
        <f t="shared" si="1"/>
        <v>30000</v>
      </c>
      <c r="L56" s="83">
        <v>0</v>
      </c>
    </row>
    <row r="57" spans="1:13" s="2" customFormat="1" ht="41.25" customHeight="1" x14ac:dyDescent="0.25">
      <c r="A57" s="114">
        <v>39</v>
      </c>
      <c r="B57" s="78" t="s">
        <v>59</v>
      </c>
      <c r="C57" s="79" t="s">
        <v>636</v>
      </c>
      <c r="D57" s="115" t="s">
        <v>60</v>
      </c>
      <c r="E57" s="115" t="s">
        <v>567</v>
      </c>
      <c r="F57" s="116">
        <v>120</v>
      </c>
      <c r="G57" s="117">
        <v>200</v>
      </c>
      <c r="H57" s="118"/>
      <c r="I57" s="81" t="s">
        <v>20</v>
      </c>
      <c r="J57" s="79" t="s">
        <v>632</v>
      </c>
      <c r="K57" s="119">
        <f t="shared" si="1"/>
        <v>24000</v>
      </c>
      <c r="L57" s="83"/>
    </row>
    <row r="58" spans="1:13" s="2" customFormat="1" ht="41.25" customHeight="1" x14ac:dyDescent="0.25">
      <c r="A58" s="114">
        <v>40</v>
      </c>
      <c r="B58" s="78" t="s">
        <v>43</v>
      </c>
      <c r="C58" s="79" t="s">
        <v>636</v>
      </c>
      <c r="D58" s="115" t="s">
        <v>44</v>
      </c>
      <c r="E58" s="115" t="s">
        <v>201</v>
      </c>
      <c r="F58" s="116">
        <v>500</v>
      </c>
      <c r="G58" s="117">
        <v>90</v>
      </c>
      <c r="H58" s="118"/>
      <c r="I58" s="81" t="s">
        <v>20</v>
      </c>
      <c r="J58" s="79" t="s">
        <v>632</v>
      </c>
      <c r="K58" s="119">
        <f t="shared" si="1"/>
        <v>45000</v>
      </c>
      <c r="L58" s="83">
        <v>0</v>
      </c>
    </row>
    <row r="59" spans="1:13" s="2" customFormat="1" ht="41.25" customHeight="1" x14ac:dyDescent="0.25">
      <c r="A59" s="114">
        <v>41</v>
      </c>
      <c r="B59" s="78" t="s">
        <v>45</v>
      </c>
      <c r="C59" s="79" t="s">
        <v>636</v>
      </c>
      <c r="D59" s="115" t="s">
        <v>46</v>
      </c>
      <c r="E59" s="115" t="s">
        <v>202</v>
      </c>
      <c r="F59" s="116">
        <v>50</v>
      </c>
      <c r="G59" s="117">
        <v>500</v>
      </c>
      <c r="H59" s="118"/>
      <c r="I59" s="81" t="s">
        <v>20</v>
      </c>
      <c r="J59" s="79" t="s">
        <v>632</v>
      </c>
      <c r="K59" s="119">
        <f t="shared" si="1"/>
        <v>25000</v>
      </c>
      <c r="L59" s="83">
        <v>0</v>
      </c>
    </row>
    <row r="60" spans="1:13" s="2" customFormat="1" ht="41.25" customHeight="1" x14ac:dyDescent="0.25">
      <c r="A60" s="114">
        <v>42</v>
      </c>
      <c r="B60" s="78" t="s">
        <v>47</v>
      </c>
      <c r="C60" s="79" t="s">
        <v>636</v>
      </c>
      <c r="D60" s="115" t="s">
        <v>48</v>
      </c>
      <c r="E60" s="115" t="s">
        <v>205</v>
      </c>
      <c r="F60" s="116">
        <v>15</v>
      </c>
      <c r="G60" s="117">
        <v>650</v>
      </c>
      <c r="H60" s="118"/>
      <c r="I60" s="81" t="s">
        <v>20</v>
      </c>
      <c r="J60" s="79" t="s">
        <v>632</v>
      </c>
      <c r="K60" s="119">
        <f t="shared" si="1"/>
        <v>9750</v>
      </c>
      <c r="L60" s="83">
        <v>0</v>
      </c>
    </row>
    <row r="61" spans="1:13" s="271" customFormat="1" ht="41.25" customHeight="1" x14ac:dyDescent="0.25">
      <c r="A61" s="114">
        <v>43</v>
      </c>
      <c r="B61" s="78" t="s">
        <v>51</v>
      </c>
      <c r="C61" s="79" t="s">
        <v>636</v>
      </c>
      <c r="D61" s="115" t="s">
        <v>52</v>
      </c>
      <c r="E61" s="115" t="s">
        <v>204</v>
      </c>
      <c r="F61" s="116">
        <v>10</v>
      </c>
      <c r="G61" s="117">
        <v>3700</v>
      </c>
      <c r="H61" s="118"/>
      <c r="I61" s="81" t="s">
        <v>20</v>
      </c>
      <c r="J61" s="79" t="s">
        <v>632</v>
      </c>
      <c r="K61" s="119">
        <f t="shared" si="1"/>
        <v>37000</v>
      </c>
      <c r="L61" s="83">
        <v>0</v>
      </c>
      <c r="M61" s="2"/>
    </row>
    <row r="62" spans="1:13" s="2" customFormat="1" ht="41.25" customHeight="1" x14ac:dyDescent="0.25">
      <c r="A62" s="114">
        <v>44</v>
      </c>
      <c r="B62" s="78" t="s">
        <v>57</v>
      </c>
      <c r="C62" s="79" t="s">
        <v>636</v>
      </c>
      <c r="D62" s="115" t="s">
        <v>58</v>
      </c>
      <c r="E62" s="115" t="s">
        <v>207</v>
      </c>
      <c r="F62" s="116">
        <v>90</v>
      </c>
      <c r="G62" s="117">
        <v>450</v>
      </c>
      <c r="H62" s="118"/>
      <c r="I62" s="81" t="s">
        <v>20</v>
      </c>
      <c r="J62" s="79" t="s">
        <v>632</v>
      </c>
      <c r="K62" s="119">
        <f t="shared" si="1"/>
        <v>40500</v>
      </c>
      <c r="L62" s="83">
        <v>0</v>
      </c>
    </row>
    <row r="63" spans="1:13" s="2" customFormat="1" ht="41.25" customHeight="1" x14ac:dyDescent="0.25">
      <c r="A63" s="114">
        <v>45</v>
      </c>
      <c r="B63" s="78" t="s">
        <v>539</v>
      </c>
      <c r="C63" s="79" t="s">
        <v>636</v>
      </c>
      <c r="D63" s="115" t="s">
        <v>540</v>
      </c>
      <c r="E63" s="115" t="s">
        <v>201</v>
      </c>
      <c r="F63" s="116">
        <v>40</v>
      </c>
      <c r="G63" s="117">
        <v>600</v>
      </c>
      <c r="H63" s="118"/>
      <c r="I63" s="81" t="s">
        <v>20</v>
      </c>
      <c r="J63" s="79" t="s">
        <v>632</v>
      </c>
      <c r="K63" s="119">
        <f t="shared" si="1"/>
        <v>24000</v>
      </c>
      <c r="L63" s="83">
        <v>0</v>
      </c>
    </row>
    <row r="64" spans="1:13" s="2" customFormat="1" ht="41.25" customHeight="1" x14ac:dyDescent="0.25">
      <c r="A64" s="114">
        <v>46</v>
      </c>
      <c r="B64" s="78" t="s">
        <v>642</v>
      </c>
      <c r="C64" s="79" t="s">
        <v>636</v>
      </c>
      <c r="D64" s="115" t="s">
        <v>643</v>
      </c>
      <c r="E64" s="115" t="s">
        <v>201</v>
      </c>
      <c r="F64" s="116">
        <v>100</v>
      </c>
      <c r="G64" s="117">
        <v>250</v>
      </c>
      <c r="H64" s="118"/>
      <c r="I64" s="81" t="s">
        <v>20</v>
      </c>
      <c r="J64" s="79" t="s">
        <v>632</v>
      </c>
      <c r="K64" s="119">
        <f t="shared" si="1"/>
        <v>25000</v>
      </c>
      <c r="L64" s="83"/>
    </row>
    <row r="65" spans="1:12" s="2" customFormat="1" ht="41.25" customHeight="1" x14ac:dyDescent="0.25">
      <c r="A65" s="114">
        <v>47</v>
      </c>
      <c r="B65" s="78" t="s">
        <v>647</v>
      </c>
      <c r="C65" s="79" t="s">
        <v>636</v>
      </c>
      <c r="D65" s="115" t="s">
        <v>648</v>
      </c>
      <c r="E65" s="115" t="s">
        <v>207</v>
      </c>
      <c r="F65" s="116">
        <v>270</v>
      </c>
      <c r="G65" s="117">
        <v>600</v>
      </c>
      <c r="H65" s="118"/>
      <c r="I65" s="81" t="s">
        <v>20</v>
      </c>
      <c r="J65" s="79" t="s">
        <v>632</v>
      </c>
      <c r="K65" s="119">
        <f t="shared" si="1"/>
        <v>162000</v>
      </c>
      <c r="L65" s="83"/>
    </row>
    <row r="66" spans="1:12" s="2" customFormat="1" ht="41.25" customHeight="1" x14ac:dyDescent="0.25">
      <c r="A66" s="114">
        <v>48</v>
      </c>
      <c r="B66" s="78" t="s">
        <v>33</v>
      </c>
      <c r="C66" s="79" t="s">
        <v>636</v>
      </c>
      <c r="D66" s="115" t="s">
        <v>644</v>
      </c>
      <c r="E66" s="115" t="s">
        <v>205</v>
      </c>
      <c r="F66" s="116">
        <v>50</v>
      </c>
      <c r="G66" s="117">
        <v>800</v>
      </c>
      <c r="H66" s="118"/>
      <c r="I66" s="81" t="s">
        <v>20</v>
      </c>
      <c r="J66" s="79" t="s">
        <v>632</v>
      </c>
      <c r="K66" s="119">
        <f t="shared" si="1"/>
        <v>40000</v>
      </c>
      <c r="L66" s="83"/>
    </row>
    <row r="67" spans="1:12" s="2" customFormat="1" ht="24" customHeight="1" x14ac:dyDescent="0.25">
      <c r="A67" s="114">
        <v>49</v>
      </c>
      <c r="B67" s="78" t="s">
        <v>649</v>
      </c>
      <c r="C67" s="79" t="s">
        <v>636</v>
      </c>
      <c r="D67" s="115" t="s">
        <v>609</v>
      </c>
      <c r="E67" s="115" t="s">
        <v>209</v>
      </c>
      <c r="F67" s="116">
        <v>100</v>
      </c>
      <c r="G67" s="117">
        <v>480</v>
      </c>
      <c r="H67" s="118"/>
      <c r="I67" s="81" t="s">
        <v>20</v>
      </c>
      <c r="J67" s="79" t="s">
        <v>632</v>
      </c>
      <c r="K67" s="119">
        <f t="shared" si="1"/>
        <v>48000</v>
      </c>
      <c r="L67" s="83"/>
    </row>
    <row r="68" spans="1:12" s="2" customFormat="1" ht="28.5" customHeight="1" x14ac:dyDescent="0.25">
      <c r="A68" s="114">
        <v>50</v>
      </c>
      <c r="B68" s="78" t="s">
        <v>605</v>
      </c>
      <c r="C68" s="79" t="s">
        <v>636</v>
      </c>
      <c r="D68" s="115" t="s">
        <v>606</v>
      </c>
      <c r="E68" s="115" t="s">
        <v>607</v>
      </c>
      <c r="F68" s="116">
        <v>200</v>
      </c>
      <c r="G68" s="117">
        <v>350</v>
      </c>
      <c r="H68" s="118"/>
      <c r="I68" s="81" t="s">
        <v>20</v>
      </c>
      <c r="J68" s="79" t="s">
        <v>632</v>
      </c>
      <c r="K68" s="119">
        <f t="shared" si="1"/>
        <v>70000</v>
      </c>
      <c r="L68" s="83"/>
    </row>
    <row r="69" spans="1:12" s="2" customFormat="1" ht="30" customHeight="1" x14ac:dyDescent="0.25">
      <c r="A69" s="114">
        <v>51</v>
      </c>
      <c r="B69" s="78" t="s">
        <v>608</v>
      </c>
      <c r="C69" s="79" t="s">
        <v>636</v>
      </c>
      <c r="D69" s="115" t="s">
        <v>610</v>
      </c>
      <c r="E69" s="115" t="s">
        <v>209</v>
      </c>
      <c r="F69" s="116">
        <v>50</v>
      </c>
      <c r="G69" s="117">
        <v>250</v>
      </c>
      <c r="H69" s="118"/>
      <c r="I69" s="81" t="s">
        <v>20</v>
      </c>
      <c r="J69" s="79" t="s">
        <v>632</v>
      </c>
      <c r="K69" s="119">
        <f t="shared" si="1"/>
        <v>12500</v>
      </c>
      <c r="L69" s="83"/>
    </row>
    <row r="70" spans="1:12" s="2" customFormat="1" ht="23.25" x14ac:dyDescent="0.25">
      <c r="A70" s="114">
        <v>52</v>
      </c>
      <c r="B70" s="78" t="s">
        <v>645</v>
      </c>
      <c r="C70" s="79" t="s">
        <v>636</v>
      </c>
      <c r="D70" s="115" t="s">
        <v>646</v>
      </c>
      <c r="E70" s="115" t="s">
        <v>201</v>
      </c>
      <c r="F70" s="116">
        <v>700</v>
      </c>
      <c r="G70" s="117">
        <v>200</v>
      </c>
      <c r="H70" s="118"/>
      <c r="I70" s="81" t="s">
        <v>20</v>
      </c>
      <c r="J70" s="79" t="s">
        <v>632</v>
      </c>
      <c r="K70" s="119">
        <f t="shared" si="1"/>
        <v>140000</v>
      </c>
      <c r="L70" s="83"/>
    </row>
    <row r="71" spans="1:12" s="2" customFormat="1" ht="23.25" x14ac:dyDescent="0.25">
      <c r="A71" s="114">
        <v>53</v>
      </c>
      <c r="B71" s="78" t="s">
        <v>749</v>
      </c>
      <c r="C71" s="79" t="s">
        <v>636</v>
      </c>
      <c r="D71" s="115" t="s">
        <v>750</v>
      </c>
      <c r="E71" s="115" t="s">
        <v>201</v>
      </c>
      <c r="F71" s="116">
        <v>30</v>
      </c>
      <c r="G71" s="117">
        <v>800</v>
      </c>
      <c r="H71" s="118"/>
      <c r="I71" s="81" t="s">
        <v>20</v>
      </c>
      <c r="J71" s="79" t="s">
        <v>632</v>
      </c>
      <c r="K71" s="119">
        <f t="shared" si="1"/>
        <v>24000</v>
      </c>
      <c r="L71" s="83"/>
    </row>
    <row r="72" spans="1:12" s="2" customFormat="1" ht="58.5" customHeight="1" x14ac:dyDescent="0.25">
      <c r="A72" s="114">
        <v>54</v>
      </c>
      <c r="B72" s="78" t="s">
        <v>219</v>
      </c>
      <c r="C72" s="79" t="s">
        <v>636</v>
      </c>
      <c r="D72" s="115" t="s">
        <v>541</v>
      </c>
      <c r="E72" s="115" t="s">
        <v>201</v>
      </c>
      <c r="F72" s="116">
        <v>30</v>
      </c>
      <c r="G72" s="117">
        <v>150</v>
      </c>
      <c r="H72" s="118"/>
      <c r="I72" s="81" t="s">
        <v>20</v>
      </c>
      <c r="J72" s="79" t="s">
        <v>632</v>
      </c>
      <c r="K72" s="119">
        <f t="shared" si="1"/>
        <v>4500</v>
      </c>
      <c r="L72" s="83">
        <v>0</v>
      </c>
    </row>
    <row r="73" spans="1:12" s="2" customFormat="1" ht="58.5" customHeight="1" x14ac:dyDescent="0.25">
      <c r="A73" s="114">
        <v>55</v>
      </c>
      <c r="B73" s="78" t="s">
        <v>542</v>
      </c>
      <c r="C73" s="79" t="s">
        <v>636</v>
      </c>
      <c r="D73" s="115" t="s">
        <v>543</v>
      </c>
      <c r="E73" s="115" t="s">
        <v>201</v>
      </c>
      <c r="F73" s="116">
        <v>20</v>
      </c>
      <c r="G73" s="117">
        <v>1500</v>
      </c>
      <c r="H73" s="118"/>
      <c r="I73" s="81" t="s">
        <v>20</v>
      </c>
      <c r="J73" s="79" t="s">
        <v>632</v>
      </c>
      <c r="K73" s="119">
        <f t="shared" si="1"/>
        <v>30000</v>
      </c>
      <c r="L73" s="83">
        <v>0</v>
      </c>
    </row>
    <row r="74" spans="1:12" s="2" customFormat="1" ht="58.5" customHeight="1" x14ac:dyDescent="0.25">
      <c r="A74" s="114"/>
      <c r="B74" s="78" t="s">
        <v>579</v>
      </c>
      <c r="C74" s="79"/>
      <c r="D74" s="115"/>
      <c r="E74" s="115"/>
      <c r="F74" s="116"/>
      <c r="G74" s="117"/>
      <c r="H74" s="118"/>
      <c r="I74" s="81"/>
      <c r="J74" s="79"/>
      <c r="K74" s="309">
        <f>SUM(K52:K73)</f>
        <v>973250</v>
      </c>
      <c r="L74" s="83"/>
    </row>
    <row r="75" spans="1:12" s="2" customFormat="1" ht="58.5" customHeight="1" x14ac:dyDescent="0.25">
      <c r="A75" s="114">
        <v>56</v>
      </c>
      <c r="B75" s="78" t="s">
        <v>580</v>
      </c>
      <c r="C75" s="79" t="s">
        <v>636</v>
      </c>
      <c r="D75" s="115" t="s">
        <v>581</v>
      </c>
      <c r="E75" s="115" t="s">
        <v>201</v>
      </c>
      <c r="F75" s="116">
        <v>10</v>
      </c>
      <c r="G75" s="117">
        <v>400</v>
      </c>
      <c r="H75" s="118"/>
      <c r="I75" s="81" t="s">
        <v>19</v>
      </c>
      <c r="J75" s="79" t="s">
        <v>632</v>
      </c>
      <c r="K75" s="119">
        <f t="shared" si="1"/>
        <v>4000</v>
      </c>
      <c r="L75" s="83">
        <v>0</v>
      </c>
    </row>
    <row r="76" spans="1:12" s="2" customFormat="1" ht="58.5" customHeight="1" x14ac:dyDescent="0.25">
      <c r="A76" s="114">
        <v>57</v>
      </c>
      <c r="B76" s="78" t="s">
        <v>580</v>
      </c>
      <c r="C76" s="79" t="s">
        <v>636</v>
      </c>
      <c r="D76" s="115" t="s">
        <v>582</v>
      </c>
      <c r="E76" s="115" t="s">
        <v>201</v>
      </c>
      <c r="F76" s="116">
        <v>6</v>
      </c>
      <c r="G76" s="117">
        <v>300</v>
      </c>
      <c r="H76" s="118"/>
      <c r="I76" s="81" t="s">
        <v>19</v>
      </c>
      <c r="J76" s="79" t="s">
        <v>632</v>
      </c>
      <c r="K76" s="119">
        <f t="shared" si="1"/>
        <v>1800</v>
      </c>
      <c r="L76" s="83">
        <v>0</v>
      </c>
    </row>
    <row r="77" spans="1:12" s="2" customFormat="1" ht="58.5" customHeight="1" x14ac:dyDescent="0.25">
      <c r="A77" s="114">
        <v>58</v>
      </c>
      <c r="B77" s="78" t="s">
        <v>583</v>
      </c>
      <c r="C77" s="79" t="s">
        <v>636</v>
      </c>
      <c r="D77" s="115" t="s">
        <v>584</v>
      </c>
      <c r="E77" s="115" t="s">
        <v>201</v>
      </c>
      <c r="F77" s="116">
        <v>10</v>
      </c>
      <c r="G77" s="117">
        <v>250</v>
      </c>
      <c r="H77" s="118"/>
      <c r="I77" s="81" t="s">
        <v>19</v>
      </c>
      <c r="J77" s="79" t="s">
        <v>632</v>
      </c>
      <c r="K77" s="119">
        <f t="shared" si="1"/>
        <v>2500</v>
      </c>
      <c r="L77" s="83">
        <v>0</v>
      </c>
    </row>
    <row r="78" spans="1:12" s="2" customFormat="1" ht="58.5" customHeight="1" x14ac:dyDescent="0.25">
      <c r="A78" s="114">
        <v>59</v>
      </c>
      <c r="B78" s="78" t="s">
        <v>762</v>
      </c>
      <c r="C78" s="79" t="s">
        <v>728</v>
      </c>
      <c r="D78" s="115"/>
      <c r="E78" s="115" t="s">
        <v>201</v>
      </c>
      <c r="F78" s="116">
        <v>3</v>
      </c>
      <c r="G78" s="117">
        <v>700</v>
      </c>
      <c r="H78" s="118"/>
      <c r="I78" s="81" t="s">
        <v>19</v>
      </c>
      <c r="J78" s="79" t="s">
        <v>632</v>
      </c>
      <c r="K78" s="119">
        <f t="shared" si="1"/>
        <v>2100</v>
      </c>
      <c r="L78" s="83"/>
    </row>
    <row r="79" spans="1:12" s="2" customFormat="1" ht="58.5" customHeight="1" x14ac:dyDescent="0.25">
      <c r="A79" s="114">
        <v>60</v>
      </c>
      <c r="B79" s="78" t="s">
        <v>586</v>
      </c>
      <c r="C79" s="79" t="s">
        <v>636</v>
      </c>
      <c r="D79" s="115" t="s">
        <v>585</v>
      </c>
      <c r="E79" s="115" t="s">
        <v>201</v>
      </c>
      <c r="F79" s="116">
        <v>10</v>
      </c>
      <c r="G79" s="117">
        <v>150</v>
      </c>
      <c r="H79" s="118"/>
      <c r="I79" s="81" t="s">
        <v>19</v>
      </c>
      <c r="J79" s="79" t="s">
        <v>632</v>
      </c>
      <c r="K79" s="119">
        <f t="shared" si="1"/>
        <v>1500</v>
      </c>
      <c r="L79" s="83">
        <v>0</v>
      </c>
    </row>
    <row r="80" spans="1:12" s="2" customFormat="1" ht="58.5" customHeight="1" x14ac:dyDescent="0.25">
      <c r="A80" s="114">
        <v>61</v>
      </c>
      <c r="B80" s="78" t="s">
        <v>586</v>
      </c>
      <c r="C80" s="79" t="s">
        <v>636</v>
      </c>
      <c r="D80" s="115" t="s">
        <v>584</v>
      </c>
      <c r="E80" s="115" t="s">
        <v>201</v>
      </c>
      <c r="F80" s="116">
        <v>10</v>
      </c>
      <c r="G80" s="117">
        <v>150</v>
      </c>
      <c r="H80" s="118"/>
      <c r="I80" s="81" t="s">
        <v>19</v>
      </c>
      <c r="J80" s="79" t="s">
        <v>632</v>
      </c>
      <c r="K80" s="119">
        <f t="shared" si="1"/>
        <v>1500</v>
      </c>
      <c r="L80" s="83">
        <v>0</v>
      </c>
    </row>
    <row r="81" spans="1:12" s="2" customFormat="1" ht="58.5" customHeight="1" x14ac:dyDescent="0.25">
      <c r="A81" s="114">
        <v>62</v>
      </c>
      <c r="B81" s="78" t="s">
        <v>587</v>
      </c>
      <c r="C81" s="79" t="s">
        <v>636</v>
      </c>
      <c r="D81" s="115" t="s">
        <v>588</v>
      </c>
      <c r="E81" s="115" t="s">
        <v>201</v>
      </c>
      <c r="F81" s="116">
        <v>10</v>
      </c>
      <c r="G81" s="117">
        <v>800</v>
      </c>
      <c r="H81" s="118"/>
      <c r="I81" s="81" t="s">
        <v>19</v>
      </c>
      <c r="J81" s="79" t="s">
        <v>632</v>
      </c>
      <c r="K81" s="119">
        <f t="shared" si="1"/>
        <v>8000</v>
      </c>
      <c r="L81" s="83">
        <v>0</v>
      </c>
    </row>
    <row r="82" spans="1:12" s="2" customFormat="1" ht="58.5" customHeight="1" x14ac:dyDescent="0.25">
      <c r="A82" s="114">
        <v>63</v>
      </c>
      <c r="B82" s="78" t="s">
        <v>587</v>
      </c>
      <c r="C82" s="79" t="s">
        <v>636</v>
      </c>
      <c r="D82" s="115" t="s">
        <v>589</v>
      </c>
      <c r="E82" s="115" t="s">
        <v>201</v>
      </c>
      <c r="F82" s="116">
        <v>10</v>
      </c>
      <c r="G82" s="117">
        <v>800</v>
      </c>
      <c r="H82" s="118"/>
      <c r="I82" s="81" t="s">
        <v>19</v>
      </c>
      <c r="J82" s="79" t="s">
        <v>632</v>
      </c>
      <c r="K82" s="119">
        <f t="shared" si="1"/>
        <v>8000</v>
      </c>
      <c r="L82" s="83">
        <v>0</v>
      </c>
    </row>
    <row r="83" spans="1:12" s="2" customFormat="1" ht="58.5" customHeight="1" x14ac:dyDescent="0.25">
      <c r="A83" s="114">
        <v>64</v>
      </c>
      <c r="B83" s="78" t="s">
        <v>587</v>
      </c>
      <c r="C83" s="79" t="s">
        <v>636</v>
      </c>
      <c r="D83" s="115" t="s">
        <v>590</v>
      </c>
      <c r="E83" s="115" t="s">
        <v>201</v>
      </c>
      <c r="F83" s="116">
        <v>5</v>
      </c>
      <c r="G83" s="117">
        <v>800</v>
      </c>
      <c r="H83" s="118"/>
      <c r="I83" s="81" t="s">
        <v>19</v>
      </c>
      <c r="J83" s="79" t="s">
        <v>632</v>
      </c>
      <c r="K83" s="119">
        <f t="shared" si="1"/>
        <v>4000</v>
      </c>
      <c r="L83" s="83">
        <v>0</v>
      </c>
    </row>
    <row r="84" spans="1:12" s="2" customFormat="1" ht="58.5" customHeight="1" x14ac:dyDescent="0.25">
      <c r="A84" s="114">
        <v>65</v>
      </c>
      <c r="B84" s="78" t="s">
        <v>587</v>
      </c>
      <c r="C84" s="79" t="s">
        <v>636</v>
      </c>
      <c r="D84" s="115" t="s">
        <v>591</v>
      </c>
      <c r="E84" s="115" t="s">
        <v>201</v>
      </c>
      <c r="F84" s="116">
        <v>5</v>
      </c>
      <c r="G84" s="117">
        <v>800</v>
      </c>
      <c r="H84" s="118"/>
      <c r="I84" s="81" t="s">
        <v>19</v>
      </c>
      <c r="J84" s="79" t="s">
        <v>632</v>
      </c>
      <c r="K84" s="119">
        <f t="shared" si="1"/>
        <v>4000</v>
      </c>
      <c r="L84" s="83">
        <v>0</v>
      </c>
    </row>
    <row r="85" spans="1:12" s="2" customFormat="1" ht="22.5" x14ac:dyDescent="0.25">
      <c r="A85" s="114">
        <v>66</v>
      </c>
      <c r="B85" s="78" t="s">
        <v>592</v>
      </c>
      <c r="C85" s="79" t="s">
        <v>636</v>
      </c>
      <c r="D85" s="115" t="s">
        <v>593</v>
      </c>
      <c r="E85" s="115" t="s">
        <v>201</v>
      </c>
      <c r="F85" s="116">
        <v>5</v>
      </c>
      <c r="G85" s="117">
        <v>3800</v>
      </c>
      <c r="H85" s="118"/>
      <c r="I85" s="81" t="s">
        <v>19</v>
      </c>
      <c r="J85" s="79" t="s">
        <v>632</v>
      </c>
      <c r="K85" s="119">
        <f>F85*G85</f>
        <v>19000</v>
      </c>
      <c r="L85" s="83">
        <v>0</v>
      </c>
    </row>
    <row r="86" spans="1:12" s="2" customFormat="1" ht="23.25" x14ac:dyDescent="0.25">
      <c r="A86" s="114">
        <v>67</v>
      </c>
      <c r="B86" s="78" t="s">
        <v>594</v>
      </c>
      <c r="C86" s="79" t="s">
        <v>636</v>
      </c>
      <c r="D86" s="115" t="s">
        <v>595</v>
      </c>
      <c r="E86" s="115" t="s">
        <v>201</v>
      </c>
      <c r="F86" s="116">
        <v>5</v>
      </c>
      <c r="G86" s="117">
        <v>1000</v>
      </c>
      <c r="H86" s="118"/>
      <c r="I86" s="81" t="s">
        <v>19</v>
      </c>
      <c r="J86" s="79" t="s">
        <v>632</v>
      </c>
      <c r="K86" s="119">
        <f>F86*G86</f>
        <v>5000</v>
      </c>
      <c r="L86" s="83">
        <v>0</v>
      </c>
    </row>
    <row r="87" spans="1:12" s="2" customFormat="1" ht="23.25" x14ac:dyDescent="0.25">
      <c r="A87" s="114">
        <v>68</v>
      </c>
      <c r="B87" s="78" t="s">
        <v>660</v>
      </c>
      <c r="C87" s="79" t="s">
        <v>636</v>
      </c>
      <c r="D87" s="115" t="s">
        <v>661</v>
      </c>
      <c r="E87" s="115" t="s">
        <v>201</v>
      </c>
      <c r="F87" s="116">
        <v>2</v>
      </c>
      <c r="G87" s="117">
        <v>1000</v>
      </c>
      <c r="H87" s="118"/>
      <c r="I87" s="81" t="s">
        <v>19</v>
      </c>
      <c r="J87" s="79" t="s">
        <v>632</v>
      </c>
      <c r="K87" s="119">
        <f>F87*G87</f>
        <v>2000</v>
      </c>
      <c r="L87" s="83"/>
    </row>
    <row r="88" spans="1:12" s="2" customFormat="1" ht="22.5" x14ac:dyDescent="0.25">
      <c r="A88" s="114">
        <v>69</v>
      </c>
      <c r="B88" s="78" t="s">
        <v>596</v>
      </c>
      <c r="C88" s="79" t="s">
        <v>636</v>
      </c>
      <c r="D88" s="115" t="s">
        <v>597</v>
      </c>
      <c r="E88" s="115" t="s">
        <v>201</v>
      </c>
      <c r="F88" s="116">
        <v>2</v>
      </c>
      <c r="G88" s="117">
        <v>700</v>
      </c>
      <c r="H88" s="118"/>
      <c r="I88" s="81" t="s">
        <v>19</v>
      </c>
      <c r="J88" s="79" t="s">
        <v>632</v>
      </c>
      <c r="K88" s="119">
        <f>F88*G88</f>
        <v>1400</v>
      </c>
      <c r="L88" s="83">
        <v>0</v>
      </c>
    </row>
    <row r="89" spans="1:12" s="2" customFormat="1" ht="22.5" x14ac:dyDescent="0.25">
      <c r="A89" s="114">
        <v>70</v>
      </c>
      <c r="B89" s="78" t="s">
        <v>598</v>
      </c>
      <c r="C89" s="79" t="s">
        <v>636</v>
      </c>
      <c r="D89" s="115" t="s">
        <v>599</v>
      </c>
      <c r="E89" s="115" t="s">
        <v>201</v>
      </c>
      <c r="F89" s="116">
        <v>2</v>
      </c>
      <c r="G89" s="117">
        <v>2500</v>
      </c>
      <c r="H89" s="118"/>
      <c r="I89" s="81" t="s">
        <v>19</v>
      </c>
      <c r="J89" s="79" t="s">
        <v>632</v>
      </c>
      <c r="K89" s="119">
        <f t="shared" si="1"/>
        <v>5000</v>
      </c>
      <c r="L89" s="83">
        <v>0</v>
      </c>
    </row>
    <row r="90" spans="1:12" s="2" customFormat="1" ht="66" customHeight="1" x14ac:dyDescent="0.25">
      <c r="A90" s="114">
        <v>71</v>
      </c>
      <c r="B90" s="78" t="s">
        <v>583</v>
      </c>
      <c r="C90" s="79" t="s">
        <v>636</v>
      </c>
      <c r="D90" s="115" t="s">
        <v>751</v>
      </c>
      <c r="E90" s="115" t="s">
        <v>201</v>
      </c>
      <c r="F90" s="116">
        <v>10</v>
      </c>
      <c r="G90" s="117">
        <v>500</v>
      </c>
      <c r="H90" s="118"/>
      <c r="I90" s="81" t="s">
        <v>19</v>
      </c>
      <c r="J90" s="79" t="s">
        <v>632</v>
      </c>
      <c r="K90" s="119">
        <f t="shared" si="1"/>
        <v>5000</v>
      </c>
      <c r="L90" s="83">
        <v>0</v>
      </c>
    </row>
    <row r="91" spans="1:12" s="2" customFormat="1" ht="46.5" customHeight="1" x14ac:dyDescent="0.25">
      <c r="A91" s="114">
        <v>72</v>
      </c>
      <c r="B91" s="78" t="s">
        <v>583</v>
      </c>
      <c r="C91" s="79" t="s">
        <v>636</v>
      </c>
      <c r="D91" s="115" t="s">
        <v>752</v>
      </c>
      <c r="E91" s="115" t="s">
        <v>201</v>
      </c>
      <c r="F91" s="116">
        <v>10</v>
      </c>
      <c r="G91" s="117">
        <v>650</v>
      </c>
      <c r="H91" s="118"/>
      <c r="I91" s="81" t="s">
        <v>19</v>
      </c>
      <c r="J91" s="79" t="s">
        <v>632</v>
      </c>
      <c r="K91" s="119">
        <f t="shared" si="1"/>
        <v>6500</v>
      </c>
      <c r="L91" s="83">
        <v>0</v>
      </c>
    </row>
    <row r="92" spans="1:12" s="2" customFormat="1" ht="45" customHeight="1" x14ac:dyDescent="0.25">
      <c r="A92" s="114">
        <v>73</v>
      </c>
      <c r="B92" s="78" t="s">
        <v>650</v>
      </c>
      <c r="C92" s="79" t="s">
        <v>636</v>
      </c>
      <c r="D92" s="115" t="s">
        <v>651</v>
      </c>
      <c r="E92" s="115" t="s">
        <v>201</v>
      </c>
      <c r="F92" s="116">
        <v>10</v>
      </c>
      <c r="G92" s="117">
        <v>170</v>
      </c>
      <c r="H92" s="118"/>
      <c r="I92" s="81" t="s">
        <v>19</v>
      </c>
      <c r="J92" s="79" t="s">
        <v>632</v>
      </c>
      <c r="K92" s="119">
        <f t="shared" si="1"/>
        <v>1700</v>
      </c>
      <c r="L92" s="83">
        <v>0</v>
      </c>
    </row>
    <row r="93" spans="1:12" s="2" customFormat="1" ht="39.75" customHeight="1" x14ac:dyDescent="0.25">
      <c r="A93" s="114">
        <v>74</v>
      </c>
      <c r="B93" s="78" t="s">
        <v>652</v>
      </c>
      <c r="C93" s="79" t="s">
        <v>636</v>
      </c>
      <c r="D93" s="115" t="s">
        <v>754</v>
      </c>
      <c r="E93" s="115" t="s">
        <v>221</v>
      </c>
      <c r="F93" s="116">
        <v>10</v>
      </c>
      <c r="G93" s="117">
        <v>14000</v>
      </c>
      <c r="H93" s="118"/>
      <c r="I93" s="81" t="s">
        <v>19</v>
      </c>
      <c r="J93" s="79" t="s">
        <v>632</v>
      </c>
      <c r="K93" s="119">
        <f t="shared" si="1"/>
        <v>140000</v>
      </c>
      <c r="L93" s="83">
        <v>0</v>
      </c>
    </row>
    <row r="94" spans="1:12" s="2" customFormat="1" ht="39.75" customHeight="1" x14ac:dyDescent="0.25">
      <c r="A94" s="114">
        <v>75</v>
      </c>
      <c r="B94" s="78" t="s">
        <v>755</v>
      </c>
      <c r="C94" s="79" t="s">
        <v>636</v>
      </c>
      <c r="D94" s="115"/>
      <c r="E94" s="115" t="s">
        <v>201</v>
      </c>
      <c r="F94" s="116">
        <v>5</v>
      </c>
      <c r="G94" s="117">
        <v>14000</v>
      </c>
      <c r="H94" s="118"/>
      <c r="I94" s="81" t="s">
        <v>19</v>
      </c>
      <c r="J94" s="79" t="s">
        <v>632</v>
      </c>
      <c r="K94" s="119">
        <f t="shared" ref="K94:K135" si="2">F94*G94</f>
        <v>70000</v>
      </c>
      <c r="L94" s="83">
        <v>0</v>
      </c>
    </row>
    <row r="95" spans="1:12" s="2" customFormat="1" ht="36.75" customHeight="1" x14ac:dyDescent="0.25">
      <c r="A95" s="114">
        <v>76</v>
      </c>
      <c r="B95" s="78" t="s">
        <v>600</v>
      </c>
      <c r="C95" s="79" t="s">
        <v>636</v>
      </c>
      <c r="D95" s="115" t="s">
        <v>601</v>
      </c>
      <c r="E95" s="115" t="s">
        <v>221</v>
      </c>
      <c r="F95" s="116">
        <v>1</v>
      </c>
      <c r="G95" s="117">
        <v>3200</v>
      </c>
      <c r="H95" s="118"/>
      <c r="I95" s="81" t="s">
        <v>19</v>
      </c>
      <c r="J95" s="79" t="s">
        <v>632</v>
      </c>
      <c r="K95" s="119">
        <f t="shared" si="2"/>
        <v>3200</v>
      </c>
      <c r="L95" s="83">
        <v>0</v>
      </c>
    </row>
    <row r="96" spans="1:12" s="2" customFormat="1" ht="41.25" customHeight="1" x14ac:dyDescent="0.25">
      <c r="A96" s="114">
        <v>77</v>
      </c>
      <c r="B96" s="78" t="s">
        <v>761</v>
      </c>
      <c r="C96" s="79" t="s">
        <v>636</v>
      </c>
      <c r="D96" s="115"/>
      <c r="E96" s="115" t="s">
        <v>201</v>
      </c>
      <c r="F96" s="116">
        <v>4</v>
      </c>
      <c r="G96" s="117">
        <v>2800</v>
      </c>
      <c r="H96" s="118"/>
      <c r="I96" s="81" t="s">
        <v>19</v>
      </c>
      <c r="J96" s="79" t="s">
        <v>632</v>
      </c>
      <c r="K96" s="119">
        <f t="shared" si="2"/>
        <v>11200</v>
      </c>
      <c r="L96" s="83"/>
    </row>
    <row r="97" spans="1:12" s="2" customFormat="1" ht="37.5" customHeight="1" x14ac:dyDescent="0.25">
      <c r="A97" s="114">
        <v>78</v>
      </c>
      <c r="B97" s="78" t="s">
        <v>653</v>
      </c>
      <c r="C97" s="79" t="s">
        <v>636</v>
      </c>
      <c r="D97" s="115" t="s">
        <v>654</v>
      </c>
      <c r="E97" s="115" t="s">
        <v>201</v>
      </c>
      <c r="F97" s="116">
        <v>5</v>
      </c>
      <c r="G97" s="117">
        <v>2000</v>
      </c>
      <c r="H97" s="118"/>
      <c r="I97" s="81" t="s">
        <v>19</v>
      </c>
      <c r="J97" s="79" t="s">
        <v>632</v>
      </c>
      <c r="K97" s="119">
        <f>F97*G97</f>
        <v>10000</v>
      </c>
      <c r="L97" s="83">
        <v>0</v>
      </c>
    </row>
    <row r="98" spans="1:12" s="2" customFormat="1" ht="41.25" customHeight="1" x14ac:dyDescent="0.25">
      <c r="A98" s="114">
        <v>79</v>
      </c>
      <c r="B98" s="78" t="s">
        <v>655</v>
      </c>
      <c r="C98" s="79" t="s">
        <v>636</v>
      </c>
      <c r="D98" s="115" t="s">
        <v>656</v>
      </c>
      <c r="E98" s="115" t="s">
        <v>201</v>
      </c>
      <c r="F98" s="116">
        <v>500</v>
      </c>
      <c r="G98" s="117">
        <v>16</v>
      </c>
      <c r="H98" s="118"/>
      <c r="I98" s="81" t="s">
        <v>19</v>
      </c>
      <c r="J98" s="79" t="s">
        <v>632</v>
      </c>
      <c r="K98" s="119">
        <f t="shared" si="2"/>
        <v>8000</v>
      </c>
      <c r="L98" s="83">
        <v>0</v>
      </c>
    </row>
    <row r="99" spans="1:12" s="2" customFormat="1" ht="41.25" customHeight="1" x14ac:dyDescent="0.25">
      <c r="A99" s="114">
        <v>80</v>
      </c>
      <c r="B99" s="78" t="s">
        <v>657</v>
      </c>
      <c r="C99" s="79" t="s">
        <v>636</v>
      </c>
      <c r="D99" s="115" t="s">
        <v>658</v>
      </c>
      <c r="E99" s="115" t="s">
        <v>201</v>
      </c>
      <c r="F99" s="116">
        <v>4</v>
      </c>
      <c r="G99" s="117">
        <v>49500</v>
      </c>
      <c r="H99" s="118"/>
      <c r="I99" s="81" t="s">
        <v>19</v>
      </c>
      <c r="J99" s="79" t="s">
        <v>632</v>
      </c>
      <c r="K99" s="119">
        <f t="shared" si="2"/>
        <v>198000</v>
      </c>
      <c r="L99" s="83">
        <v>0</v>
      </c>
    </row>
    <row r="100" spans="1:12" s="2" customFormat="1" ht="36" customHeight="1" x14ac:dyDescent="0.25">
      <c r="A100" s="114">
        <v>81</v>
      </c>
      <c r="B100" s="78" t="s">
        <v>602</v>
      </c>
      <c r="C100" s="79" t="s">
        <v>636</v>
      </c>
      <c r="D100" s="115" t="s">
        <v>603</v>
      </c>
      <c r="E100" s="115" t="s">
        <v>201</v>
      </c>
      <c r="F100" s="116">
        <v>50</v>
      </c>
      <c r="G100" s="117">
        <v>600</v>
      </c>
      <c r="H100" s="118"/>
      <c r="I100" s="81" t="s">
        <v>19</v>
      </c>
      <c r="J100" s="79" t="s">
        <v>632</v>
      </c>
      <c r="K100" s="119">
        <f t="shared" si="2"/>
        <v>30000</v>
      </c>
      <c r="L100" s="83">
        <v>0</v>
      </c>
    </row>
    <row r="101" spans="1:12" s="2" customFormat="1" ht="41.25" customHeight="1" x14ac:dyDescent="0.25">
      <c r="A101" s="114">
        <v>82</v>
      </c>
      <c r="B101" s="78" t="s">
        <v>602</v>
      </c>
      <c r="C101" s="79" t="s">
        <v>636</v>
      </c>
      <c r="D101" s="115" t="s">
        <v>604</v>
      </c>
      <c r="E101" s="115" t="s">
        <v>201</v>
      </c>
      <c r="F101" s="116">
        <v>400</v>
      </c>
      <c r="G101" s="117">
        <v>800</v>
      </c>
      <c r="H101" s="118"/>
      <c r="I101" s="81" t="s">
        <v>19</v>
      </c>
      <c r="J101" s="79" t="s">
        <v>632</v>
      </c>
      <c r="K101" s="119">
        <f t="shared" si="2"/>
        <v>320000</v>
      </c>
      <c r="L101" s="83">
        <v>0</v>
      </c>
    </row>
    <row r="102" spans="1:12" s="2" customFormat="1" ht="43.5" customHeight="1" x14ac:dyDescent="0.25">
      <c r="A102" s="114">
        <v>83</v>
      </c>
      <c r="B102" s="78" t="s">
        <v>756</v>
      </c>
      <c r="C102" s="79" t="s">
        <v>636</v>
      </c>
      <c r="D102" s="115" t="s">
        <v>757</v>
      </c>
      <c r="E102" s="115" t="s">
        <v>201</v>
      </c>
      <c r="F102" s="116">
        <v>15</v>
      </c>
      <c r="G102" s="117">
        <v>3600</v>
      </c>
      <c r="H102" s="118"/>
      <c r="I102" s="81" t="s">
        <v>19</v>
      </c>
      <c r="J102" s="79" t="s">
        <v>632</v>
      </c>
      <c r="K102" s="119">
        <f t="shared" si="2"/>
        <v>54000</v>
      </c>
      <c r="L102" s="83">
        <v>0</v>
      </c>
    </row>
    <row r="103" spans="1:12" s="2" customFormat="1" ht="34.5" customHeight="1" x14ac:dyDescent="0.25">
      <c r="A103" s="114">
        <v>84</v>
      </c>
      <c r="B103" s="78"/>
      <c r="C103" s="79"/>
      <c r="D103" s="115"/>
      <c r="E103" s="115"/>
      <c r="F103" s="116"/>
      <c r="G103" s="117"/>
      <c r="H103" s="118"/>
      <c r="I103" s="81"/>
      <c r="J103" s="79"/>
      <c r="K103" s="119">
        <v>0</v>
      </c>
      <c r="L103" s="83"/>
    </row>
    <row r="104" spans="1:12" s="2" customFormat="1" ht="44.25" customHeight="1" x14ac:dyDescent="0.25">
      <c r="A104" s="114">
        <v>85</v>
      </c>
      <c r="B104" s="78" t="s">
        <v>763</v>
      </c>
      <c r="C104" s="79" t="s">
        <v>636</v>
      </c>
      <c r="D104" s="115" t="s">
        <v>764</v>
      </c>
      <c r="E104" s="115" t="s">
        <v>201</v>
      </c>
      <c r="F104" s="116">
        <v>3</v>
      </c>
      <c r="G104" s="117">
        <v>3500</v>
      </c>
      <c r="H104" s="118"/>
      <c r="I104" s="81" t="s">
        <v>19</v>
      </c>
      <c r="J104" s="79" t="s">
        <v>632</v>
      </c>
      <c r="K104" s="119">
        <f t="shared" si="2"/>
        <v>10500</v>
      </c>
      <c r="L104" s="83"/>
    </row>
    <row r="105" spans="1:12" s="2" customFormat="1" ht="22.5" x14ac:dyDescent="0.25">
      <c r="A105" s="114">
        <v>86</v>
      </c>
      <c r="B105" s="78" t="s">
        <v>763</v>
      </c>
      <c r="C105" s="79" t="s">
        <v>636</v>
      </c>
      <c r="D105" s="115" t="s">
        <v>765</v>
      </c>
      <c r="E105" s="115" t="s">
        <v>201</v>
      </c>
      <c r="F105" s="116">
        <v>2</v>
      </c>
      <c r="G105" s="117">
        <v>2800</v>
      </c>
      <c r="H105" s="118"/>
      <c r="I105" s="81" t="s">
        <v>19</v>
      </c>
      <c r="J105" s="79" t="s">
        <v>632</v>
      </c>
      <c r="K105" s="119">
        <f t="shared" si="2"/>
        <v>5600</v>
      </c>
      <c r="L105" s="83"/>
    </row>
    <row r="106" spans="1:12" s="2" customFormat="1" ht="22.5" x14ac:dyDescent="0.25">
      <c r="A106" s="114">
        <v>87</v>
      </c>
      <c r="B106" s="307" t="s">
        <v>583</v>
      </c>
      <c r="C106" s="79" t="s">
        <v>636</v>
      </c>
      <c r="D106" s="115" t="s">
        <v>753</v>
      </c>
      <c r="E106" s="115" t="s">
        <v>201</v>
      </c>
      <c r="F106" s="116">
        <v>20</v>
      </c>
      <c r="G106" s="117">
        <v>350</v>
      </c>
      <c r="H106" s="118"/>
      <c r="I106" s="308" t="s">
        <v>19</v>
      </c>
      <c r="J106" s="79" t="s">
        <v>632</v>
      </c>
      <c r="K106" s="119">
        <f t="shared" si="2"/>
        <v>7000</v>
      </c>
      <c r="L106" s="83"/>
    </row>
    <row r="107" spans="1:12" s="2" customFormat="1" ht="60.75" customHeight="1" x14ac:dyDescent="0.25">
      <c r="A107" s="114">
        <v>88</v>
      </c>
      <c r="B107" s="78" t="s">
        <v>667</v>
      </c>
      <c r="C107" s="79" t="s">
        <v>636</v>
      </c>
      <c r="D107" s="115" t="s">
        <v>766</v>
      </c>
      <c r="E107" s="115" t="s">
        <v>201</v>
      </c>
      <c r="F107" s="116">
        <v>20</v>
      </c>
      <c r="G107" s="117">
        <v>200</v>
      </c>
      <c r="H107" s="118"/>
      <c r="I107" s="308" t="s">
        <v>19</v>
      </c>
      <c r="J107" s="79" t="s">
        <v>632</v>
      </c>
      <c r="K107" s="119">
        <f t="shared" si="2"/>
        <v>4000</v>
      </c>
      <c r="L107" s="83"/>
    </row>
    <row r="108" spans="1:12" s="2" customFormat="1" ht="23.25" x14ac:dyDescent="0.25">
      <c r="A108" s="114">
        <v>89</v>
      </c>
      <c r="B108" s="307" t="s">
        <v>767</v>
      </c>
      <c r="C108" s="79" t="s">
        <v>636</v>
      </c>
      <c r="D108" s="115" t="s">
        <v>768</v>
      </c>
      <c r="E108" s="115" t="s">
        <v>201</v>
      </c>
      <c r="F108" s="116">
        <v>3</v>
      </c>
      <c r="G108" s="117">
        <v>4300</v>
      </c>
      <c r="H108" s="118"/>
      <c r="I108" s="308" t="s">
        <v>19</v>
      </c>
      <c r="J108" s="79" t="s">
        <v>632</v>
      </c>
      <c r="K108" s="119">
        <f t="shared" si="2"/>
        <v>12900</v>
      </c>
      <c r="L108" s="83"/>
    </row>
    <row r="109" spans="1:12" s="2" customFormat="1" ht="22.5" x14ac:dyDescent="0.25">
      <c r="A109" s="114">
        <v>90</v>
      </c>
      <c r="B109" s="307" t="s">
        <v>769</v>
      </c>
      <c r="C109" s="79" t="s">
        <v>636</v>
      </c>
      <c r="D109" s="115"/>
      <c r="E109" s="115" t="s">
        <v>201</v>
      </c>
      <c r="F109" s="116">
        <v>20</v>
      </c>
      <c r="G109" s="117">
        <v>100</v>
      </c>
      <c r="H109" s="118"/>
      <c r="I109" s="308" t="s">
        <v>19</v>
      </c>
      <c r="J109" s="79" t="s">
        <v>632</v>
      </c>
      <c r="K109" s="119">
        <f t="shared" si="2"/>
        <v>2000</v>
      </c>
      <c r="L109" s="83"/>
    </row>
    <row r="110" spans="1:12" s="2" customFormat="1" ht="22.5" x14ac:dyDescent="0.25">
      <c r="A110" s="114">
        <v>91</v>
      </c>
      <c r="B110" s="307" t="s">
        <v>770</v>
      </c>
      <c r="C110" s="79" t="s">
        <v>636</v>
      </c>
      <c r="D110" s="115" t="s">
        <v>771</v>
      </c>
      <c r="E110" s="115" t="s">
        <v>201</v>
      </c>
      <c r="F110" s="116">
        <v>6</v>
      </c>
      <c r="G110" s="117">
        <v>720</v>
      </c>
      <c r="H110" s="118"/>
      <c r="I110" s="308" t="s">
        <v>19</v>
      </c>
      <c r="J110" s="79" t="s">
        <v>632</v>
      </c>
      <c r="K110" s="119">
        <f t="shared" si="2"/>
        <v>4320</v>
      </c>
      <c r="L110" s="83"/>
    </row>
    <row r="111" spans="1:12" s="2" customFormat="1" ht="22.5" x14ac:dyDescent="0.25">
      <c r="A111" s="114">
        <v>92</v>
      </c>
      <c r="B111" s="307" t="s">
        <v>770</v>
      </c>
      <c r="C111" s="79" t="s">
        <v>636</v>
      </c>
      <c r="D111" s="115" t="s">
        <v>772</v>
      </c>
      <c r="E111" s="115" t="s">
        <v>201</v>
      </c>
      <c r="F111" s="116">
        <v>6</v>
      </c>
      <c r="G111" s="117">
        <v>720</v>
      </c>
      <c r="H111" s="118"/>
      <c r="I111" s="308" t="s">
        <v>19</v>
      </c>
      <c r="J111" s="79" t="s">
        <v>632</v>
      </c>
      <c r="K111" s="119">
        <f t="shared" si="2"/>
        <v>4320</v>
      </c>
      <c r="L111" s="83"/>
    </row>
    <row r="112" spans="1:12" s="2" customFormat="1" ht="22.5" x14ac:dyDescent="0.25">
      <c r="A112" s="114">
        <v>93</v>
      </c>
      <c r="B112" s="307" t="s">
        <v>770</v>
      </c>
      <c r="C112" s="79" t="s">
        <v>636</v>
      </c>
      <c r="D112" s="115" t="s">
        <v>777</v>
      </c>
      <c r="E112" s="115" t="s">
        <v>201</v>
      </c>
      <c r="F112" s="116">
        <v>6</v>
      </c>
      <c r="G112" s="117">
        <v>720</v>
      </c>
      <c r="H112" s="118"/>
      <c r="I112" s="308" t="s">
        <v>19</v>
      </c>
      <c r="J112" s="79" t="s">
        <v>632</v>
      </c>
      <c r="K112" s="119">
        <f t="shared" si="2"/>
        <v>4320</v>
      </c>
      <c r="L112" s="83"/>
    </row>
    <row r="113" spans="1:12" s="2" customFormat="1" ht="22.5" x14ac:dyDescent="0.25">
      <c r="A113" s="114">
        <v>94</v>
      </c>
      <c r="B113" s="307" t="s">
        <v>770</v>
      </c>
      <c r="C113" s="79" t="s">
        <v>636</v>
      </c>
      <c r="D113" s="115" t="s">
        <v>773</v>
      </c>
      <c r="E113" s="115" t="s">
        <v>201</v>
      </c>
      <c r="F113" s="116">
        <v>2</v>
      </c>
      <c r="G113" s="117">
        <v>7200</v>
      </c>
      <c r="H113" s="118"/>
      <c r="I113" s="308" t="s">
        <v>19</v>
      </c>
      <c r="J113" s="79" t="s">
        <v>632</v>
      </c>
      <c r="K113" s="119">
        <f t="shared" si="2"/>
        <v>14400</v>
      </c>
      <c r="L113" s="83"/>
    </row>
    <row r="114" spans="1:12" s="2" customFormat="1" ht="33" customHeight="1" x14ac:dyDescent="0.25">
      <c r="A114" s="114">
        <v>95</v>
      </c>
      <c r="B114" s="307" t="s">
        <v>774</v>
      </c>
      <c r="C114" s="79" t="s">
        <v>636</v>
      </c>
      <c r="D114" s="115" t="s">
        <v>775</v>
      </c>
      <c r="E114" s="115" t="s">
        <v>201</v>
      </c>
      <c r="F114" s="116">
        <v>4</v>
      </c>
      <c r="G114" s="117">
        <v>480</v>
      </c>
      <c r="H114" s="118"/>
      <c r="I114" s="308" t="s">
        <v>19</v>
      </c>
      <c r="J114" s="79" t="s">
        <v>632</v>
      </c>
      <c r="K114" s="119">
        <f t="shared" si="2"/>
        <v>1920</v>
      </c>
      <c r="L114" s="83"/>
    </row>
    <row r="115" spans="1:12" s="2" customFormat="1" ht="24.75" x14ac:dyDescent="0.25">
      <c r="A115" s="114">
        <v>96</v>
      </c>
      <c r="B115" s="78" t="s">
        <v>776</v>
      </c>
      <c r="C115" s="79" t="s">
        <v>636</v>
      </c>
      <c r="D115" s="115"/>
      <c r="E115" s="115" t="s">
        <v>201</v>
      </c>
      <c r="F115" s="116">
        <v>5</v>
      </c>
      <c r="G115" s="117">
        <v>3400</v>
      </c>
      <c r="H115" s="118"/>
      <c r="I115" s="81" t="s">
        <v>19</v>
      </c>
      <c r="J115" s="79" t="s">
        <v>632</v>
      </c>
      <c r="K115" s="119">
        <f t="shared" si="2"/>
        <v>17000</v>
      </c>
      <c r="L115" s="83"/>
    </row>
    <row r="116" spans="1:12" s="2" customFormat="1" ht="22.5" x14ac:dyDescent="0.25">
      <c r="A116" s="114">
        <v>97</v>
      </c>
      <c r="B116" s="78" t="s">
        <v>759</v>
      </c>
      <c r="C116" s="79" t="s">
        <v>636</v>
      </c>
      <c r="D116" s="115" t="s">
        <v>760</v>
      </c>
      <c r="E116" s="115" t="s">
        <v>210</v>
      </c>
      <c r="F116" s="116">
        <v>5</v>
      </c>
      <c r="G116" s="117">
        <v>1000</v>
      </c>
      <c r="H116" s="118"/>
      <c r="I116" s="81" t="s">
        <v>19</v>
      </c>
      <c r="J116" s="79"/>
      <c r="K116" s="119">
        <f t="shared" si="2"/>
        <v>5000</v>
      </c>
      <c r="L116" s="83"/>
    </row>
    <row r="117" spans="1:12" s="2" customFormat="1" ht="23.25" x14ac:dyDescent="0.25">
      <c r="A117" s="114">
        <v>98</v>
      </c>
      <c r="B117" s="78" t="s">
        <v>662</v>
      </c>
      <c r="C117" s="79" t="s">
        <v>636</v>
      </c>
      <c r="D117" s="115" t="s">
        <v>663</v>
      </c>
      <c r="E117" s="115" t="s">
        <v>201</v>
      </c>
      <c r="F117" s="116">
        <v>3</v>
      </c>
      <c r="G117" s="117">
        <v>4800</v>
      </c>
      <c r="H117" s="118"/>
      <c r="I117" s="81" t="s">
        <v>19</v>
      </c>
      <c r="J117" s="79" t="s">
        <v>632</v>
      </c>
      <c r="K117" s="119">
        <f t="shared" si="2"/>
        <v>14400</v>
      </c>
      <c r="L117" s="83"/>
    </row>
    <row r="118" spans="1:12" s="2" customFormat="1" ht="37.5" customHeight="1" x14ac:dyDescent="0.25">
      <c r="A118" s="114">
        <v>99</v>
      </c>
      <c r="B118" s="78" t="s">
        <v>659</v>
      </c>
      <c r="C118" s="79" t="s">
        <v>636</v>
      </c>
      <c r="D118" s="115" t="s">
        <v>758</v>
      </c>
      <c r="E118" s="115" t="s">
        <v>201</v>
      </c>
      <c r="F118" s="116">
        <v>5</v>
      </c>
      <c r="G118" s="117">
        <v>1200</v>
      </c>
      <c r="H118" s="118"/>
      <c r="I118" s="81" t="s">
        <v>19</v>
      </c>
      <c r="J118" s="79" t="s">
        <v>632</v>
      </c>
      <c r="K118" s="119">
        <f t="shared" si="2"/>
        <v>6000</v>
      </c>
      <c r="L118" s="83"/>
    </row>
    <row r="119" spans="1:12" s="2" customFormat="1" ht="37.5" customHeight="1" x14ac:dyDescent="0.25">
      <c r="A119" s="114"/>
      <c r="B119" s="78" t="s">
        <v>579</v>
      </c>
      <c r="C119" s="79"/>
      <c r="D119" s="115"/>
      <c r="E119" s="115"/>
      <c r="F119" s="116"/>
      <c r="G119" s="117"/>
      <c r="H119" s="118"/>
      <c r="I119" s="81"/>
      <c r="J119" s="79"/>
      <c r="K119" s="309">
        <f>SUM(K75:K118)</f>
        <v>1041080</v>
      </c>
      <c r="L119" s="83"/>
    </row>
    <row r="120" spans="1:12" s="2" customFormat="1" ht="37.5" customHeight="1" x14ac:dyDescent="0.25">
      <c r="A120" s="114"/>
      <c r="B120" s="78"/>
      <c r="C120" s="79"/>
      <c r="D120" s="115"/>
      <c r="E120" s="115"/>
      <c r="F120" s="116"/>
      <c r="G120" s="117"/>
      <c r="H120" s="118"/>
      <c r="I120" s="81"/>
      <c r="J120" s="79"/>
      <c r="K120" s="119"/>
      <c r="L120" s="83"/>
    </row>
    <row r="121" spans="1:12" s="2" customFormat="1" ht="37.5" customHeight="1" x14ac:dyDescent="0.25">
      <c r="A121" s="114">
        <v>100</v>
      </c>
      <c r="B121" s="78" t="s">
        <v>778</v>
      </c>
      <c r="C121" s="79" t="s">
        <v>636</v>
      </c>
      <c r="D121" s="115"/>
      <c r="E121" s="115" t="s">
        <v>201</v>
      </c>
      <c r="F121" s="116">
        <v>7</v>
      </c>
      <c r="G121" s="117">
        <v>500</v>
      </c>
      <c r="H121" s="118"/>
      <c r="I121" s="81" t="s">
        <v>19</v>
      </c>
      <c r="J121" s="79" t="s">
        <v>632</v>
      </c>
      <c r="K121" s="119">
        <f t="shared" si="2"/>
        <v>3500</v>
      </c>
      <c r="L121" s="83">
        <v>0</v>
      </c>
    </row>
    <row r="122" spans="1:12" s="2" customFormat="1" ht="37.5" customHeight="1" x14ac:dyDescent="0.25">
      <c r="A122" s="114">
        <v>101</v>
      </c>
      <c r="B122" s="78" t="s">
        <v>257</v>
      </c>
      <c r="C122" s="79" t="s">
        <v>636</v>
      </c>
      <c r="D122" s="115" t="s">
        <v>779</v>
      </c>
      <c r="E122" s="115" t="s">
        <v>201</v>
      </c>
      <c r="F122" s="116">
        <v>5</v>
      </c>
      <c r="G122" s="117">
        <v>3000</v>
      </c>
      <c r="H122" s="118"/>
      <c r="I122" s="81" t="s">
        <v>19</v>
      </c>
      <c r="J122" s="79" t="s">
        <v>632</v>
      </c>
      <c r="K122" s="119">
        <f t="shared" si="2"/>
        <v>15000</v>
      </c>
      <c r="L122" s="83">
        <v>0</v>
      </c>
    </row>
    <row r="123" spans="1:12" s="2" customFormat="1" ht="37.5" customHeight="1" x14ac:dyDescent="0.25">
      <c r="A123" s="114"/>
      <c r="B123" s="78" t="s">
        <v>579</v>
      </c>
      <c r="C123" s="79"/>
      <c r="D123" s="115"/>
      <c r="E123" s="115"/>
      <c r="F123" s="116"/>
      <c r="G123" s="117"/>
      <c r="H123" s="118"/>
      <c r="I123" s="81"/>
      <c r="J123" s="79"/>
      <c r="K123" s="309">
        <v>18500</v>
      </c>
      <c r="L123" s="83"/>
    </row>
    <row r="124" spans="1:12" s="2" customFormat="1" ht="37.5" customHeight="1" x14ac:dyDescent="0.25">
      <c r="A124" s="114"/>
      <c r="B124" s="78"/>
      <c r="C124" s="79"/>
      <c r="D124" s="115"/>
      <c r="E124" s="115"/>
      <c r="F124" s="116"/>
      <c r="G124" s="117"/>
      <c r="H124" s="118"/>
      <c r="I124" s="81"/>
      <c r="J124" s="79"/>
      <c r="K124" s="293"/>
      <c r="L124" s="83"/>
    </row>
    <row r="125" spans="1:12" s="2" customFormat="1" ht="37.5" customHeight="1" x14ac:dyDescent="0.25">
      <c r="A125" s="114">
        <v>102</v>
      </c>
      <c r="B125" s="78" t="s">
        <v>614</v>
      </c>
      <c r="C125" s="79" t="s">
        <v>636</v>
      </c>
      <c r="D125" s="115" t="s">
        <v>615</v>
      </c>
      <c r="E125" s="115" t="s">
        <v>202</v>
      </c>
      <c r="F125" s="116">
        <v>46.8</v>
      </c>
      <c r="G125" s="117">
        <v>3200</v>
      </c>
      <c r="H125" s="118"/>
      <c r="I125" s="81" t="s">
        <v>20</v>
      </c>
      <c r="J125" s="79" t="s">
        <v>632</v>
      </c>
      <c r="K125" s="119">
        <f>F125*G125</f>
        <v>149760</v>
      </c>
      <c r="L125" s="83">
        <v>0</v>
      </c>
    </row>
    <row r="126" spans="1:12" s="2" customFormat="1" ht="37.5" customHeight="1" x14ac:dyDescent="0.25">
      <c r="A126" s="114">
        <v>103</v>
      </c>
      <c r="B126" s="78" t="s">
        <v>616</v>
      </c>
      <c r="C126" s="79" t="s">
        <v>636</v>
      </c>
      <c r="D126" s="115" t="s">
        <v>617</v>
      </c>
      <c r="E126" s="115" t="s">
        <v>202</v>
      </c>
      <c r="F126" s="116">
        <v>46.8</v>
      </c>
      <c r="G126" s="117">
        <v>2800</v>
      </c>
      <c r="H126" s="118"/>
      <c r="I126" s="81" t="s">
        <v>20</v>
      </c>
      <c r="J126" s="79" t="s">
        <v>632</v>
      </c>
      <c r="K126" s="119">
        <f t="shared" ref="K126:K130" si="3">F126*G126</f>
        <v>131039.99999999999</v>
      </c>
      <c r="L126" s="83">
        <v>0</v>
      </c>
    </row>
    <row r="127" spans="1:12" s="2" customFormat="1" ht="30" customHeight="1" x14ac:dyDescent="0.25">
      <c r="A127" s="114">
        <v>104</v>
      </c>
      <c r="B127" s="78" t="s">
        <v>509</v>
      </c>
      <c r="C127" s="79" t="s">
        <v>636</v>
      </c>
      <c r="D127" s="115" t="s">
        <v>544</v>
      </c>
      <c r="E127" s="115" t="s">
        <v>202</v>
      </c>
      <c r="F127" s="116">
        <v>360</v>
      </c>
      <c r="G127" s="117">
        <v>3000</v>
      </c>
      <c r="H127" s="118"/>
      <c r="I127" s="81" t="s">
        <v>20</v>
      </c>
      <c r="J127" s="79" t="s">
        <v>632</v>
      </c>
      <c r="K127" s="119">
        <f>F127*G127</f>
        <v>1080000</v>
      </c>
      <c r="L127" s="83"/>
    </row>
    <row r="128" spans="1:12" s="2" customFormat="1" ht="23.25" x14ac:dyDescent="0.25">
      <c r="A128" s="114">
        <v>105</v>
      </c>
      <c r="B128" s="78" t="s">
        <v>509</v>
      </c>
      <c r="C128" s="79" t="s">
        <v>636</v>
      </c>
      <c r="D128" s="115" t="s">
        <v>780</v>
      </c>
      <c r="E128" s="115" t="s">
        <v>202</v>
      </c>
      <c r="F128" s="116">
        <v>260</v>
      </c>
      <c r="G128" s="117">
        <v>2500</v>
      </c>
      <c r="H128" s="118"/>
      <c r="I128" s="81" t="s">
        <v>20</v>
      </c>
      <c r="J128" s="79" t="s">
        <v>632</v>
      </c>
      <c r="K128" s="119">
        <f t="shared" si="3"/>
        <v>650000</v>
      </c>
      <c r="L128" s="83"/>
    </row>
    <row r="129" spans="1:12" s="2" customFormat="1" ht="37.5" customHeight="1" x14ac:dyDescent="0.25">
      <c r="A129" s="114">
        <v>106</v>
      </c>
      <c r="B129" s="78" t="s">
        <v>612</v>
      </c>
      <c r="C129" s="79" t="s">
        <v>636</v>
      </c>
      <c r="D129" s="115" t="s">
        <v>613</v>
      </c>
      <c r="E129" s="115" t="s">
        <v>202</v>
      </c>
      <c r="F129" s="116">
        <v>46.8</v>
      </c>
      <c r="G129" s="117">
        <v>3500</v>
      </c>
      <c r="H129" s="118"/>
      <c r="I129" s="81" t="s">
        <v>20</v>
      </c>
      <c r="J129" s="79" t="s">
        <v>632</v>
      </c>
      <c r="K129" s="119">
        <f t="shared" si="3"/>
        <v>163800</v>
      </c>
      <c r="L129" s="83">
        <v>0</v>
      </c>
    </row>
    <row r="130" spans="1:12" s="2" customFormat="1" ht="30.75" customHeight="1" x14ac:dyDescent="0.25">
      <c r="A130" s="114">
        <v>107</v>
      </c>
      <c r="B130" s="78" t="s">
        <v>281</v>
      </c>
      <c r="C130" s="79" t="s">
        <v>636</v>
      </c>
      <c r="D130" s="115" t="s">
        <v>611</v>
      </c>
      <c r="E130" s="115" t="s">
        <v>202</v>
      </c>
      <c r="F130" s="116">
        <v>200</v>
      </c>
      <c r="G130" s="117">
        <v>400</v>
      </c>
      <c r="H130" s="118"/>
      <c r="I130" s="81" t="s">
        <v>20</v>
      </c>
      <c r="J130" s="79" t="s">
        <v>632</v>
      </c>
      <c r="K130" s="119">
        <f t="shared" si="3"/>
        <v>80000</v>
      </c>
      <c r="L130" s="83">
        <v>0</v>
      </c>
    </row>
    <row r="131" spans="1:12" s="2" customFormat="1" ht="48" customHeight="1" x14ac:dyDescent="0.25">
      <c r="A131" s="114">
        <v>108</v>
      </c>
      <c r="B131" s="78" t="s">
        <v>281</v>
      </c>
      <c r="C131" s="79" t="s">
        <v>636</v>
      </c>
      <c r="D131" s="115" t="s">
        <v>282</v>
      </c>
      <c r="E131" s="115" t="s">
        <v>202</v>
      </c>
      <c r="F131" s="116">
        <v>700</v>
      </c>
      <c r="G131" s="117">
        <v>348</v>
      </c>
      <c r="H131" s="118"/>
      <c r="I131" s="81" t="s">
        <v>20</v>
      </c>
      <c r="J131" s="79" t="s">
        <v>632</v>
      </c>
      <c r="K131" s="119">
        <v>243600</v>
      </c>
      <c r="L131" s="83">
        <v>0</v>
      </c>
    </row>
    <row r="132" spans="1:12" s="2" customFormat="1" ht="34.5" x14ac:dyDescent="0.25">
      <c r="A132" s="114">
        <v>109</v>
      </c>
      <c r="B132" s="78" t="s">
        <v>545</v>
      </c>
      <c r="C132" s="79" t="s">
        <v>636</v>
      </c>
      <c r="D132" s="115" t="s">
        <v>546</v>
      </c>
      <c r="E132" s="115" t="s">
        <v>201</v>
      </c>
      <c r="F132" s="116">
        <v>20</v>
      </c>
      <c r="G132" s="117">
        <v>450</v>
      </c>
      <c r="H132" s="118"/>
      <c r="I132" s="81" t="s">
        <v>20</v>
      </c>
      <c r="J132" s="79" t="s">
        <v>632</v>
      </c>
      <c r="K132" s="119">
        <f t="shared" si="2"/>
        <v>9000</v>
      </c>
      <c r="L132" s="83">
        <v>0</v>
      </c>
    </row>
    <row r="133" spans="1:12" s="2" customFormat="1" ht="23.25" x14ac:dyDescent="0.25">
      <c r="A133" s="114">
        <v>110</v>
      </c>
      <c r="B133" s="78" t="s">
        <v>781</v>
      </c>
      <c r="C133" s="79" t="s">
        <v>636</v>
      </c>
      <c r="D133" s="115" t="s">
        <v>782</v>
      </c>
      <c r="E133" s="115" t="s">
        <v>207</v>
      </c>
      <c r="F133" s="116">
        <v>32</v>
      </c>
      <c r="G133" s="117">
        <v>2800</v>
      </c>
      <c r="H133" s="118"/>
      <c r="I133" s="81" t="s">
        <v>20</v>
      </c>
      <c r="J133" s="79" t="s">
        <v>632</v>
      </c>
      <c r="K133" s="119">
        <f t="shared" si="2"/>
        <v>89600</v>
      </c>
      <c r="L133" s="83"/>
    </row>
    <row r="134" spans="1:12" s="2" customFormat="1" ht="22.5" x14ac:dyDescent="0.25">
      <c r="A134" s="114">
        <v>111</v>
      </c>
      <c r="B134" s="78" t="s">
        <v>784</v>
      </c>
      <c r="C134" s="79" t="s">
        <v>636</v>
      </c>
      <c r="D134" s="115" t="s">
        <v>783</v>
      </c>
      <c r="E134" s="115" t="s">
        <v>668</v>
      </c>
      <c r="F134" s="116">
        <v>20</v>
      </c>
      <c r="G134" s="117">
        <v>5346</v>
      </c>
      <c r="H134" s="118"/>
      <c r="I134" s="81" t="s">
        <v>20</v>
      </c>
      <c r="J134" s="79" t="s">
        <v>632</v>
      </c>
      <c r="K134" s="119">
        <f t="shared" si="2"/>
        <v>106920</v>
      </c>
      <c r="L134" s="83"/>
    </row>
    <row r="135" spans="1:12" s="2" customFormat="1" ht="22.5" x14ac:dyDescent="0.25">
      <c r="A135" s="114">
        <v>112</v>
      </c>
      <c r="B135" s="78" t="s">
        <v>93</v>
      </c>
      <c r="C135" s="79" t="s">
        <v>636</v>
      </c>
      <c r="D135" s="115" t="s">
        <v>547</v>
      </c>
      <c r="E135" s="115" t="s">
        <v>201</v>
      </c>
      <c r="F135" s="116">
        <v>20</v>
      </c>
      <c r="G135" s="117">
        <v>800</v>
      </c>
      <c r="H135" s="118"/>
      <c r="I135" s="81" t="s">
        <v>20</v>
      </c>
      <c r="J135" s="79" t="s">
        <v>632</v>
      </c>
      <c r="K135" s="119">
        <f t="shared" si="2"/>
        <v>16000</v>
      </c>
      <c r="L135" s="83">
        <v>0</v>
      </c>
    </row>
    <row r="136" spans="1:12" s="2" customFormat="1" ht="22.5" x14ac:dyDescent="0.25">
      <c r="A136" s="114">
        <v>113</v>
      </c>
      <c r="B136" s="78" t="s">
        <v>93</v>
      </c>
      <c r="C136" s="79" t="s">
        <v>636</v>
      </c>
      <c r="D136" s="115" t="s">
        <v>785</v>
      </c>
      <c r="E136" s="115" t="s">
        <v>201</v>
      </c>
      <c r="F136" s="116">
        <v>20</v>
      </c>
      <c r="G136" s="117">
        <v>600</v>
      </c>
      <c r="H136" s="118"/>
      <c r="I136" s="81" t="s">
        <v>20</v>
      </c>
      <c r="J136" s="79" t="s">
        <v>632</v>
      </c>
      <c r="K136" s="119">
        <f t="shared" si="1"/>
        <v>12000</v>
      </c>
      <c r="L136" s="83">
        <v>0</v>
      </c>
    </row>
    <row r="137" spans="1:12" s="2" customFormat="1" ht="34.5" x14ac:dyDescent="0.25">
      <c r="A137" s="114">
        <v>114</v>
      </c>
      <c r="B137" s="78" t="s">
        <v>90</v>
      </c>
      <c r="C137" s="79" t="s">
        <v>636</v>
      </c>
      <c r="D137" s="115" t="s">
        <v>664</v>
      </c>
      <c r="E137" s="115" t="s">
        <v>201</v>
      </c>
      <c r="F137" s="116">
        <v>35</v>
      </c>
      <c r="G137" s="117">
        <v>600</v>
      </c>
      <c r="H137" s="118"/>
      <c r="I137" s="81" t="s">
        <v>20</v>
      </c>
      <c r="J137" s="79" t="s">
        <v>632</v>
      </c>
      <c r="K137" s="119">
        <f t="shared" si="1"/>
        <v>21000</v>
      </c>
      <c r="L137" s="83">
        <v>0</v>
      </c>
    </row>
    <row r="138" spans="1:12" s="2" customFormat="1" ht="23.25" x14ac:dyDescent="0.25">
      <c r="A138" s="114">
        <v>115</v>
      </c>
      <c r="B138" s="78" t="s">
        <v>90</v>
      </c>
      <c r="C138" s="79" t="s">
        <v>636</v>
      </c>
      <c r="D138" s="115" t="s">
        <v>787</v>
      </c>
      <c r="E138" s="115" t="s">
        <v>201</v>
      </c>
      <c r="F138" s="116">
        <v>20</v>
      </c>
      <c r="G138" s="117">
        <v>200</v>
      </c>
      <c r="H138" s="118"/>
      <c r="I138" s="81" t="s">
        <v>20</v>
      </c>
      <c r="J138" s="79" t="s">
        <v>632</v>
      </c>
      <c r="K138" s="119">
        <f t="shared" si="1"/>
        <v>4000</v>
      </c>
      <c r="L138" s="83"/>
    </row>
    <row r="139" spans="1:12" s="2" customFormat="1" ht="22.5" x14ac:dyDescent="0.25">
      <c r="A139" s="114">
        <v>116</v>
      </c>
      <c r="B139" s="78" t="s">
        <v>90</v>
      </c>
      <c r="C139" s="79" t="s">
        <v>636</v>
      </c>
      <c r="D139" s="115" t="s">
        <v>788</v>
      </c>
      <c r="E139" s="115" t="s">
        <v>201</v>
      </c>
      <c r="F139" s="116">
        <v>30</v>
      </c>
      <c r="G139" s="117">
        <v>300</v>
      </c>
      <c r="H139" s="118"/>
      <c r="I139" s="81" t="s">
        <v>20</v>
      </c>
      <c r="J139" s="79" t="s">
        <v>632</v>
      </c>
      <c r="K139" s="119">
        <f t="shared" si="1"/>
        <v>9000</v>
      </c>
      <c r="L139" s="83"/>
    </row>
    <row r="140" spans="1:12" s="2" customFormat="1" ht="23.25" x14ac:dyDescent="0.25">
      <c r="A140" s="114">
        <v>117</v>
      </c>
      <c r="B140" s="78" t="s">
        <v>548</v>
      </c>
      <c r="C140" s="79" t="s">
        <v>636</v>
      </c>
      <c r="D140" s="115" t="s">
        <v>549</v>
      </c>
      <c r="E140" s="115" t="s">
        <v>201</v>
      </c>
      <c r="F140" s="116">
        <v>10</v>
      </c>
      <c r="G140" s="117">
        <v>800</v>
      </c>
      <c r="H140" s="118"/>
      <c r="I140" s="81" t="s">
        <v>20</v>
      </c>
      <c r="J140" s="79" t="s">
        <v>632</v>
      </c>
      <c r="K140" s="119">
        <f t="shared" si="1"/>
        <v>8000</v>
      </c>
      <c r="L140" s="83">
        <v>0</v>
      </c>
    </row>
    <row r="141" spans="1:12" s="2" customFormat="1" ht="30" customHeight="1" x14ac:dyDescent="0.25">
      <c r="A141" s="114">
        <v>118</v>
      </c>
      <c r="B141" s="78" t="s">
        <v>96</v>
      </c>
      <c r="C141" s="79" t="s">
        <v>636</v>
      </c>
      <c r="D141" s="115" t="s">
        <v>786</v>
      </c>
      <c r="E141" s="115" t="s">
        <v>211</v>
      </c>
      <c r="F141" s="116">
        <v>40</v>
      </c>
      <c r="G141" s="117">
        <v>750</v>
      </c>
      <c r="H141" s="118"/>
      <c r="I141" s="81" t="s">
        <v>20</v>
      </c>
      <c r="J141" s="79" t="s">
        <v>632</v>
      </c>
      <c r="K141" s="119">
        <f t="shared" si="1"/>
        <v>30000</v>
      </c>
      <c r="L141" s="83">
        <v>0</v>
      </c>
    </row>
    <row r="142" spans="1:12" s="2" customFormat="1" ht="23.25" x14ac:dyDescent="0.25">
      <c r="A142" s="114">
        <v>119</v>
      </c>
      <c r="B142" s="78" t="s">
        <v>790</v>
      </c>
      <c r="C142" s="79" t="s">
        <v>636</v>
      </c>
      <c r="D142" s="115" t="s">
        <v>791</v>
      </c>
      <c r="E142" s="115" t="s">
        <v>534</v>
      </c>
      <c r="F142" s="116">
        <v>5</v>
      </c>
      <c r="G142" s="117">
        <v>700</v>
      </c>
      <c r="H142" s="118"/>
      <c r="I142" s="81" t="s">
        <v>20</v>
      </c>
      <c r="J142" s="79" t="s">
        <v>632</v>
      </c>
      <c r="K142" s="119">
        <f t="shared" si="1"/>
        <v>3500</v>
      </c>
      <c r="L142" s="83">
        <v>0</v>
      </c>
    </row>
    <row r="143" spans="1:12" s="2" customFormat="1" ht="22.5" x14ac:dyDescent="0.25">
      <c r="A143" s="114">
        <v>120</v>
      </c>
      <c r="B143" s="78" t="s">
        <v>618</v>
      </c>
      <c r="C143" s="79" t="s">
        <v>636</v>
      </c>
      <c r="D143" s="115" t="s">
        <v>287</v>
      </c>
      <c r="E143" s="115" t="s">
        <v>202</v>
      </c>
      <c r="F143" s="116">
        <v>125</v>
      </c>
      <c r="G143" s="117">
        <v>190</v>
      </c>
      <c r="H143" s="118"/>
      <c r="I143" s="81" t="s">
        <v>20</v>
      </c>
      <c r="J143" s="79" t="s">
        <v>632</v>
      </c>
      <c r="K143" s="119">
        <f t="shared" si="1"/>
        <v>23750</v>
      </c>
      <c r="L143" s="83">
        <v>0</v>
      </c>
    </row>
    <row r="144" spans="1:12" s="2" customFormat="1" ht="22.5" x14ac:dyDescent="0.25">
      <c r="A144" s="114">
        <v>121</v>
      </c>
      <c r="B144" s="78" t="s">
        <v>618</v>
      </c>
      <c r="C144" s="79" t="s">
        <v>636</v>
      </c>
      <c r="D144" s="115" t="s">
        <v>619</v>
      </c>
      <c r="E144" s="115" t="s">
        <v>202</v>
      </c>
      <c r="F144" s="116">
        <v>125</v>
      </c>
      <c r="G144" s="117">
        <v>200</v>
      </c>
      <c r="H144" s="118"/>
      <c r="I144" s="81" t="s">
        <v>20</v>
      </c>
      <c r="J144" s="79" t="s">
        <v>632</v>
      </c>
      <c r="K144" s="119">
        <f t="shared" si="1"/>
        <v>25000</v>
      </c>
      <c r="L144" s="83">
        <v>0</v>
      </c>
    </row>
    <row r="145" spans="1:12" s="2" customFormat="1" ht="22.5" x14ac:dyDescent="0.25">
      <c r="A145" s="114">
        <v>122</v>
      </c>
      <c r="B145" s="78" t="s">
        <v>85</v>
      </c>
      <c r="C145" s="79" t="s">
        <v>636</v>
      </c>
      <c r="D145" s="115" t="s">
        <v>620</v>
      </c>
      <c r="E145" s="115" t="s">
        <v>202</v>
      </c>
      <c r="F145" s="116">
        <v>100</v>
      </c>
      <c r="G145" s="117">
        <v>40</v>
      </c>
      <c r="H145" s="118"/>
      <c r="I145" s="81" t="s">
        <v>20</v>
      </c>
      <c r="J145" s="79" t="s">
        <v>632</v>
      </c>
      <c r="K145" s="119">
        <f t="shared" si="1"/>
        <v>4000</v>
      </c>
      <c r="L145" s="83">
        <v>0</v>
      </c>
    </row>
    <row r="146" spans="1:12" s="2" customFormat="1" ht="22.5" x14ac:dyDescent="0.25">
      <c r="A146" s="114">
        <v>123</v>
      </c>
      <c r="B146" s="78" t="s">
        <v>665</v>
      </c>
      <c r="C146" s="79" t="s">
        <v>636</v>
      </c>
      <c r="D146" s="115" t="s">
        <v>789</v>
      </c>
      <c r="E146" s="115" t="s">
        <v>201</v>
      </c>
      <c r="F146" s="116">
        <v>5</v>
      </c>
      <c r="G146" s="117">
        <v>700</v>
      </c>
      <c r="H146" s="118"/>
      <c r="I146" s="81" t="s">
        <v>20</v>
      </c>
      <c r="J146" s="79" t="s">
        <v>632</v>
      </c>
      <c r="K146" s="119">
        <f t="shared" si="1"/>
        <v>3500</v>
      </c>
      <c r="L146" s="83"/>
    </row>
    <row r="147" spans="1:12" s="2" customFormat="1" ht="27" customHeight="1" x14ac:dyDescent="0.25">
      <c r="A147" s="114">
        <v>124</v>
      </c>
      <c r="B147" s="78" t="s">
        <v>665</v>
      </c>
      <c r="C147" s="79" t="s">
        <v>636</v>
      </c>
      <c r="D147" s="115" t="s">
        <v>666</v>
      </c>
      <c r="E147" s="115" t="s">
        <v>201</v>
      </c>
      <c r="F147" s="116">
        <v>5</v>
      </c>
      <c r="G147" s="117">
        <v>300</v>
      </c>
      <c r="H147" s="118"/>
      <c r="I147" s="81" t="s">
        <v>20</v>
      </c>
      <c r="J147" s="138" t="s">
        <v>632</v>
      </c>
      <c r="K147" s="119">
        <f t="shared" si="1"/>
        <v>1500</v>
      </c>
      <c r="L147" s="83"/>
    </row>
    <row r="148" spans="1:12" s="2" customFormat="1" ht="22.5" x14ac:dyDescent="0.25">
      <c r="A148" s="114">
        <v>125</v>
      </c>
      <c r="B148" s="78" t="s">
        <v>792</v>
      </c>
      <c r="C148" s="79" t="s">
        <v>636</v>
      </c>
      <c r="D148" s="115" t="s">
        <v>793</v>
      </c>
      <c r="E148" s="115" t="s">
        <v>202</v>
      </c>
      <c r="F148" s="116">
        <v>0.5</v>
      </c>
      <c r="G148" s="117">
        <v>3500</v>
      </c>
      <c r="H148" s="118"/>
      <c r="I148" s="81" t="s">
        <v>20</v>
      </c>
      <c r="J148" s="79" t="s">
        <v>632</v>
      </c>
      <c r="K148" s="119">
        <f t="shared" si="1"/>
        <v>1750</v>
      </c>
      <c r="L148" s="83"/>
    </row>
    <row r="149" spans="1:12" s="2" customFormat="1" ht="22.5" x14ac:dyDescent="0.25">
      <c r="A149" s="114">
        <v>126</v>
      </c>
      <c r="B149" s="78" t="s">
        <v>792</v>
      </c>
      <c r="C149" s="79" t="s">
        <v>636</v>
      </c>
      <c r="D149" s="115" t="s">
        <v>794</v>
      </c>
      <c r="E149" s="115" t="s">
        <v>202</v>
      </c>
      <c r="F149" s="116">
        <v>0.5</v>
      </c>
      <c r="G149" s="117">
        <v>3500</v>
      </c>
      <c r="H149" s="118"/>
      <c r="I149" s="81" t="s">
        <v>20</v>
      </c>
      <c r="J149" s="79" t="s">
        <v>632</v>
      </c>
      <c r="K149" s="119">
        <f t="shared" si="1"/>
        <v>1750</v>
      </c>
      <c r="L149" s="83"/>
    </row>
    <row r="150" spans="1:12" s="2" customFormat="1" ht="30" customHeight="1" x14ac:dyDescent="0.25">
      <c r="A150" s="114">
        <v>127</v>
      </c>
      <c r="B150" s="78" t="s">
        <v>792</v>
      </c>
      <c r="C150" s="79" t="s">
        <v>636</v>
      </c>
      <c r="D150" s="115" t="s">
        <v>795</v>
      </c>
      <c r="E150" s="115" t="s">
        <v>202</v>
      </c>
      <c r="F150" s="116">
        <v>0.5</v>
      </c>
      <c r="G150" s="117">
        <v>2800</v>
      </c>
      <c r="H150" s="118"/>
      <c r="I150" s="81" t="s">
        <v>20</v>
      </c>
      <c r="J150" s="79" t="s">
        <v>632</v>
      </c>
      <c r="K150" s="119">
        <f t="shared" si="1"/>
        <v>1400</v>
      </c>
      <c r="L150" s="83"/>
    </row>
    <row r="151" spans="1:12" s="2" customFormat="1" ht="22.5" x14ac:dyDescent="0.25">
      <c r="A151" s="114">
        <v>128</v>
      </c>
      <c r="B151" s="78" t="s">
        <v>796</v>
      </c>
      <c r="C151" s="79" t="s">
        <v>636</v>
      </c>
      <c r="D151" s="115" t="s">
        <v>766</v>
      </c>
      <c r="E151" s="115" t="s">
        <v>201</v>
      </c>
      <c r="F151" s="116">
        <v>25</v>
      </c>
      <c r="G151" s="117">
        <v>200</v>
      </c>
      <c r="H151" s="118"/>
      <c r="I151" s="81" t="s">
        <v>20</v>
      </c>
      <c r="J151" s="79" t="s">
        <v>632</v>
      </c>
      <c r="K151" s="119">
        <f t="shared" si="1"/>
        <v>5000</v>
      </c>
      <c r="L151" s="83"/>
    </row>
    <row r="152" spans="1:12" s="2" customFormat="1" ht="22.5" x14ac:dyDescent="0.25">
      <c r="A152" s="114">
        <v>129</v>
      </c>
      <c r="B152" s="78" t="s">
        <v>669</v>
      </c>
      <c r="C152" s="79" t="s">
        <v>636</v>
      </c>
      <c r="D152" s="115" t="s">
        <v>670</v>
      </c>
      <c r="E152" s="115" t="s">
        <v>671</v>
      </c>
      <c r="F152" s="116">
        <v>4</v>
      </c>
      <c r="G152" s="117">
        <v>680</v>
      </c>
      <c r="H152" s="118"/>
      <c r="I152" s="81" t="s">
        <v>20</v>
      </c>
      <c r="J152" s="79" t="s">
        <v>632</v>
      </c>
      <c r="K152" s="119">
        <f t="shared" si="1"/>
        <v>2720</v>
      </c>
      <c r="L152" s="83"/>
    </row>
    <row r="153" spans="1:12" s="2" customFormat="1" ht="38.25" customHeight="1" x14ac:dyDescent="0.25">
      <c r="A153" s="114">
        <v>130</v>
      </c>
      <c r="B153" s="78" t="s">
        <v>672</v>
      </c>
      <c r="C153" s="79" t="s">
        <v>636</v>
      </c>
      <c r="D153" s="115" t="s">
        <v>673</v>
      </c>
      <c r="E153" s="115" t="s">
        <v>211</v>
      </c>
      <c r="F153" s="116">
        <v>10</v>
      </c>
      <c r="G153" s="117">
        <v>800</v>
      </c>
      <c r="H153" s="118"/>
      <c r="I153" s="81" t="s">
        <v>20</v>
      </c>
      <c r="J153" s="79" t="s">
        <v>632</v>
      </c>
      <c r="K153" s="119">
        <f t="shared" si="1"/>
        <v>8000</v>
      </c>
      <c r="L153" s="83"/>
    </row>
    <row r="154" spans="1:12" s="2" customFormat="1" x14ac:dyDescent="0.25">
      <c r="A154" s="114"/>
      <c r="B154" s="78" t="s">
        <v>579</v>
      </c>
      <c r="C154" s="79"/>
      <c r="D154" s="115"/>
      <c r="E154" s="115"/>
      <c r="F154" s="116"/>
      <c r="G154" s="117"/>
      <c r="H154" s="118"/>
      <c r="I154" s="81"/>
      <c r="J154" s="79"/>
      <c r="K154" s="309">
        <f>SUM(K125:K153)</f>
        <v>2885590</v>
      </c>
      <c r="L154" s="83"/>
    </row>
    <row r="155" spans="1:12" s="2" customFormat="1" ht="30.75" customHeight="1" x14ac:dyDescent="0.25">
      <c r="A155" s="114">
        <v>131</v>
      </c>
      <c r="B155" s="139" t="s">
        <v>102</v>
      </c>
      <c r="C155" s="150" t="s">
        <v>165</v>
      </c>
      <c r="D155" s="158" t="s">
        <v>103</v>
      </c>
      <c r="E155" s="158" t="s">
        <v>212</v>
      </c>
      <c r="F155" s="152">
        <v>1</v>
      </c>
      <c r="G155" s="153">
        <v>400000</v>
      </c>
      <c r="H155" s="154"/>
      <c r="I155" s="158" t="s">
        <v>550</v>
      </c>
      <c r="J155" s="79" t="s">
        <v>632</v>
      </c>
      <c r="K155" s="119">
        <f t="shared" si="1"/>
        <v>400000</v>
      </c>
      <c r="L155" s="83">
        <v>0</v>
      </c>
    </row>
    <row r="156" spans="1:12" s="2" customFormat="1" ht="60" customHeight="1" x14ac:dyDescent="0.25">
      <c r="A156" s="114"/>
      <c r="B156" s="139" t="s">
        <v>579</v>
      </c>
      <c r="C156" s="150"/>
      <c r="D156" s="158"/>
      <c r="E156" s="158"/>
      <c r="F156" s="152"/>
      <c r="G156" s="153"/>
      <c r="H156" s="154"/>
      <c r="I156" s="158"/>
      <c r="J156" s="150"/>
      <c r="K156" s="309">
        <v>400000</v>
      </c>
      <c r="L156" s="83"/>
    </row>
    <row r="157" spans="1:12" s="2" customFormat="1" ht="23.25" x14ac:dyDescent="0.25">
      <c r="A157" s="114">
        <v>132</v>
      </c>
      <c r="B157" s="78" t="s">
        <v>104</v>
      </c>
      <c r="C157" s="79" t="s">
        <v>636</v>
      </c>
      <c r="D157" s="115" t="s">
        <v>290</v>
      </c>
      <c r="E157" s="115" t="s">
        <v>206</v>
      </c>
      <c r="F157" s="116">
        <v>100</v>
      </c>
      <c r="G157" s="117">
        <v>3200</v>
      </c>
      <c r="H157" s="118"/>
      <c r="I157" s="81" t="s">
        <v>20</v>
      </c>
      <c r="J157" s="79" t="s">
        <v>632</v>
      </c>
      <c r="K157" s="119">
        <f t="shared" si="1"/>
        <v>320000</v>
      </c>
      <c r="L157" s="83">
        <v>0</v>
      </c>
    </row>
    <row r="158" spans="1:12" s="2" customFormat="1" ht="22.5" x14ac:dyDescent="0.25">
      <c r="A158" s="114">
        <v>133</v>
      </c>
      <c r="B158" s="78" t="s">
        <v>621</v>
      </c>
      <c r="C158" s="79" t="s">
        <v>636</v>
      </c>
      <c r="D158" s="115" t="s">
        <v>134</v>
      </c>
      <c r="E158" s="115" t="s">
        <v>201</v>
      </c>
      <c r="F158" s="116">
        <v>10</v>
      </c>
      <c r="G158" s="117">
        <v>3000</v>
      </c>
      <c r="H158" s="118"/>
      <c r="I158" s="81" t="s">
        <v>20</v>
      </c>
      <c r="J158" s="79" t="s">
        <v>632</v>
      </c>
      <c r="K158" s="119">
        <f t="shared" si="1"/>
        <v>30000</v>
      </c>
      <c r="L158" s="83">
        <v>0</v>
      </c>
    </row>
    <row r="159" spans="1:12" s="2" customFormat="1" ht="22.5" x14ac:dyDescent="0.25">
      <c r="A159" s="114">
        <v>134</v>
      </c>
      <c r="B159" s="78" t="s">
        <v>622</v>
      </c>
      <c r="C159" s="79" t="s">
        <v>636</v>
      </c>
      <c r="D159" s="115" t="s">
        <v>146</v>
      </c>
      <c r="E159" s="115" t="s">
        <v>201</v>
      </c>
      <c r="F159" s="116">
        <v>6</v>
      </c>
      <c r="G159" s="117">
        <v>1000</v>
      </c>
      <c r="H159" s="118"/>
      <c r="I159" s="81" t="s">
        <v>20</v>
      </c>
      <c r="J159" s="79" t="s">
        <v>632</v>
      </c>
      <c r="K159" s="119">
        <f t="shared" si="1"/>
        <v>6000</v>
      </c>
      <c r="L159" s="83">
        <v>0</v>
      </c>
    </row>
    <row r="160" spans="1:12" s="2" customFormat="1" ht="22.5" x14ac:dyDescent="0.25">
      <c r="A160" s="114">
        <v>135</v>
      </c>
      <c r="B160" s="78" t="s">
        <v>623</v>
      </c>
      <c r="C160" s="79" t="s">
        <v>636</v>
      </c>
      <c r="D160" s="115" t="s">
        <v>624</v>
      </c>
      <c r="E160" s="115" t="s">
        <v>201</v>
      </c>
      <c r="F160" s="116">
        <v>20</v>
      </c>
      <c r="G160" s="117">
        <v>200</v>
      </c>
      <c r="H160" s="118"/>
      <c r="I160" s="81" t="s">
        <v>20</v>
      </c>
      <c r="J160" s="79" t="s">
        <v>632</v>
      </c>
      <c r="K160" s="119">
        <f t="shared" si="1"/>
        <v>4000</v>
      </c>
      <c r="L160" s="83">
        <v>0</v>
      </c>
    </row>
    <row r="161" spans="1:13" s="2" customFormat="1" ht="23.25" x14ac:dyDescent="0.25">
      <c r="A161" s="114">
        <v>136</v>
      </c>
      <c r="B161" s="78" t="s">
        <v>674</v>
      </c>
      <c r="C161" s="79" t="s">
        <v>636</v>
      </c>
      <c r="D161" s="115" t="s">
        <v>797</v>
      </c>
      <c r="E161" s="115" t="s">
        <v>201</v>
      </c>
      <c r="F161" s="116">
        <v>170</v>
      </c>
      <c r="G161" s="117">
        <v>20</v>
      </c>
      <c r="H161" s="118"/>
      <c r="I161" s="81" t="s">
        <v>20</v>
      </c>
      <c r="J161" s="79" t="s">
        <v>632</v>
      </c>
      <c r="K161" s="119">
        <f t="shared" si="1"/>
        <v>3400</v>
      </c>
      <c r="L161" s="83">
        <v>0</v>
      </c>
    </row>
    <row r="162" spans="1:13" s="2" customFormat="1" ht="23.25" x14ac:dyDescent="0.25">
      <c r="A162" s="114">
        <v>137</v>
      </c>
      <c r="B162" s="78" t="s">
        <v>625</v>
      </c>
      <c r="C162" s="79" t="s">
        <v>636</v>
      </c>
      <c r="D162" s="115" t="s">
        <v>626</v>
      </c>
      <c r="E162" s="115" t="s">
        <v>201</v>
      </c>
      <c r="F162" s="116">
        <v>6</v>
      </c>
      <c r="G162" s="117">
        <v>100</v>
      </c>
      <c r="H162" s="118"/>
      <c r="I162" s="81" t="s">
        <v>20</v>
      </c>
      <c r="J162" s="79" t="s">
        <v>632</v>
      </c>
      <c r="K162" s="119">
        <f t="shared" si="1"/>
        <v>600</v>
      </c>
      <c r="L162" s="83">
        <v>0</v>
      </c>
    </row>
    <row r="163" spans="1:13" s="2" customFormat="1" ht="22.5" x14ac:dyDescent="0.25">
      <c r="A163" s="114">
        <v>138</v>
      </c>
      <c r="B163" s="78" t="s">
        <v>551</v>
      </c>
      <c r="C163" s="79" t="s">
        <v>636</v>
      </c>
      <c r="D163" s="115" t="s">
        <v>552</v>
      </c>
      <c r="E163" s="115" t="s">
        <v>201</v>
      </c>
      <c r="F163" s="116">
        <v>7</v>
      </c>
      <c r="G163" s="117">
        <v>600</v>
      </c>
      <c r="H163" s="118"/>
      <c r="I163" s="81" t="s">
        <v>20</v>
      </c>
      <c r="J163" s="79" t="s">
        <v>632</v>
      </c>
      <c r="K163" s="119">
        <f t="shared" si="1"/>
        <v>4200</v>
      </c>
      <c r="L163" s="83">
        <v>0</v>
      </c>
    </row>
    <row r="164" spans="1:13" s="2" customFormat="1" ht="113.25" x14ac:dyDescent="0.25">
      <c r="A164" s="114">
        <v>139</v>
      </c>
      <c r="B164" s="78" t="s">
        <v>123</v>
      </c>
      <c r="C164" s="79" t="s">
        <v>636</v>
      </c>
      <c r="D164" s="115" t="s">
        <v>124</v>
      </c>
      <c r="E164" s="115" t="s">
        <v>201</v>
      </c>
      <c r="F164" s="116">
        <v>100</v>
      </c>
      <c r="G164" s="117">
        <v>200</v>
      </c>
      <c r="H164" s="118"/>
      <c r="I164" s="81" t="s">
        <v>20</v>
      </c>
      <c r="J164" s="79" t="s">
        <v>632</v>
      </c>
      <c r="K164" s="119">
        <f t="shared" si="1"/>
        <v>20000</v>
      </c>
      <c r="L164" s="83">
        <v>0</v>
      </c>
    </row>
    <row r="165" spans="1:13" s="2" customFormat="1" ht="22.5" x14ac:dyDescent="0.25">
      <c r="A165" s="114">
        <v>140</v>
      </c>
      <c r="B165" s="78" t="s">
        <v>675</v>
      </c>
      <c r="C165" s="79" t="s">
        <v>636</v>
      </c>
      <c r="D165" s="115" t="s">
        <v>676</v>
      </c>
      <c r="E165" s="115" t="s">
        <v>567</v>
      </c>
      <c r="F165" s="116">
        <v>45</v>
      </c>
      <c r="G165" s="117">
        <v>200</v>
      </c>
      <c r="H165" s="118"/>
      <c r="I165" s="81" t="s">
        <v>20</v>
      </c>
      <c r="J165" s="79" t="s">
        <v>632</v>
      </c>
      <c r="K165" s="119">
        <f t="shared" si="1"/>
        <v>9000</v>
      </c>
      <c r="L165" s="83">
        <v>0</v>
      </c>
      <c r="M165" s="28" t="e">
        <f>#REF!/112*12</f>
        <v>#REF!</v>
      </c>
    </row>
    <row r="166" spans="1:13" s="2" customFormat="1" ht="24.75" x14ac:dyDescent="0.25">
      <c r="A166" s="114">
        <v>141</v>
      </c>
      <c r="B166" s="78" t="s">
        <v>714</v>
      </c>
      <c r="C166" s="79" t="s">
        <v>636</v>
      </c>
      <c r="D166" s="115"/>
      <c r="E166" s="115" t="s">
        <v>567</v>
      </c>
      <c r="F166" s="116">
        <v>10</v>
      </c>
      <c r="G166" s="117">
        <v>1500</v>
      </c>
      <c r="H166" s="118"/>
      <c r="I166" s="81" t="s">
        <v>20</v>
      </c>
      <c r="J166" s="79" t="s">
        <v>632</v>
      </c>
      <c r="K166" s="119">
        <f t="shared" si="1"/>
        <v>15000</v>
      </c>
      <c r="L166" s="83"/>
      <c r="M166" s="28" t="e">
        <f>#REF!/112*12</f>
        <v>#REF!</v>
      </c>
    </row>
    <row r="167" spans="1:13" s="2" customFormat="1" ht="22.5" x14ac:dyDescent="0.25">
      <c r="A167" s="114">
        <v>142</v>
      </c>
      <c r="B167" s="78" t="s">
        <v>677</v>
      </c>
      <c r="C167" s="79" t="s">
        <v>636</v>
      </c>
      <c r="D167" s="115" t="s">
        <v>678</v>
      </c>
      <c r="E167" s="115" t="s">
        <v>201</v>
      </c>
      <c r="F167" s="116">
        <v>100</v>
      </c>
      <c r="G167" s="117">
        <v>650</v>
      </c>
      <c r="H167" s="118"/>
      <c r="I167" s="81" t="s">
        <v>20</v>
      </c>
      <c r="J167" s="79" t="s">
        <v>632</v>
      </c>
      <c r="K167" s="119">
        <f t="shared" si="1"/>
        <v>65000</v>
      </c>
      <c r="L167" s="83"/>
    </row>
    <row r="168" spans="1:13" s="2" customFormat="1" ht="39" customHeight="1" x14ac:dyDescent="0.25">
      <c r="A168" s="114">
        <v>143</v>
      </c>
      <c r="B168" s="78" t="s">
        <v>679</v>
      </c>
      <c r="C168" s="79" t="s">
        <v>636</v>
      </c>
      <c r="D168" s="115" t="s">
        <v>680</v>
      </c>
      <c r="E168" s="115" t="s">
        <v>213</v>
      </c>
      <c r="F168" s="116">
        <v>48</v>
      </c>
      <c r="G168" s="117">
        <v>650</v>
      </c>
      <c r="H168" s="118"/>
      <c r="I168" s="81" t="s">
        <v>20</v>
      </c>
      <c r="J168" s="79" t="s">
        <v>632</v>
      </c>
      <c r="K168" s="119">
        <f t="shared" si="1"/>
        <v>31200</v>
      </c>
      <c r="L168" s="83"/>
    </row>
    <row r="169" spans="1:13" s="2" customFormat="1" ht="29.25" customHeight="1" x14ac:dyDescent="0.25">
      <c r="A169" s="114">
        <v>144</v>
      </c>
      <c r="B169" s="78" t="s">
        <v>681</v>
      </c>
      <c r="C169" s="79" t="s">
        <v>636</v>
      </c>
      <c r="D169" s="115" t="s">
        <v>682</v>
      </c>
      <c r="E169" s="115" t="s">
        <v>213</v>
      </c>
      <c r="F169" s="116">
        <v>20</v>
      </c>
      <c r="G169" s="117">
        <v>600</v>
      </c>
      <c r="H169" s="118"/>
      <c r="I169" s="81" t="s">
        <v>20</v>
      </c>
      <c r="J169" s="79" t="s">
        <v>632</v>
      </c>
      <c r="K169" s="119">
        <f t="shared" si="1"/>
        <v>12000</v>
      </c>
      <c r="L169" s="83"/>
    </row>
    <row r="170" spans="1:13" s="2" customFormat="1" ht="23.25" x14ac:dyDescent="0.25">
      <c r="A170" s="114">
        <v>145</v>
      </c>
      <c r="B170" s="78" t="s">
        <v>683</v>
      </c>
      <c r="C170" s="79" t="s">
        <v>636</v>
      </c>
      <c r="D170" s="115" t="s">
        <v>684</v>
      </c>
      <c r="E170" s="115" t="s">
        <v>213</v>
      </c>
      <c r="F170" s="116">
        <v>50</v>
      </c>
      <c r="G170" s="117">
        <v>800</v>
      </c>
      <c r="H170" s="118"/>
      <c r="I170" s="81" t="s">
        <v>20</v>
      </c>
      <c r="J170" s="79" t="s">
        <v>632</v>
      </c>
      <c r="K170" s="119">
        <f t="shared" si="1"/>
        <v>40000</v>
      </c>
      <c r="L170" s="83"/>
    </row>
    <row r="171" spans="1:13" s="2" customFormat="1" ht="40.5" customHeight="1" x14ac:dyDescent="0.25">
      <c r="A171" s="114">
        <v>146</v>
      </c>
      <c r="B171" s="78" t="s">
        <v>685</v>
      </c>
      <c r="C171" s="79" t="s">
        <v>636</v>
      </c>
      <c r="D171" s="115"/>
      <c r="E171" s="115" t="s">
        <v>201</v>
      </c>
      <c r="F171" s="116">
        <v>500</v>
      </c>
      <c r="G171" s="117">
        <v>25</v>
      </c>
      <c r="H171" s="118"/>
      <c r="I171" s="81" t="s">
        <v>20</v>
      </c>
      <c r="J171" s="79" t="s">
        <v>632</v>
      </c>
      <c r="K171" s="119">
        <f t="shared" si="1"/>
        <v>12500</v>
      </c>
      <c r="L171" s="83"/>
    </row>
    <row r="172" spans="1:13" s="2" customFormat="1" ht="22.5" x14ac:dyDescent="0.25">
      <c r="A172" s="114">
        <v>147</v>
      </c>
      <c r="B172" s="78" t="s">
        <v>688</v>
      </c>
      <c r="C172" s="79" t="s">
        <v>636</v>
      </c>
      <c r="D172" s="115"/>
      <c r="E172" s="115" t="s">
        <v>201</v>
      </c>
      <c r="F172" s="116">
        <v>20</v>
      </c>
      <c r="G172" s="117">
        <v>600</v>
      </c>
      <c r="H172" s="118"/>
      <c r="I172" s="81" t="s">
        <v>20</v>
      </c>
      <c r="J172" s="79" t="s">
        <v>632</v>
      </c>
      <c r="K172" s="119">
        <f t="shared" si="1"/>
        <v>12000</v>
      </c>
      <c r="L172" s="83"/>
    </row>
    <row r="173" spans="1:13" s="2" customFormat="1" ht="36" customHeight="1" x14ac:dyDescent="0.25">
      <c r="A173" s="114">
        <v>148</v>
      </c>
      <c r="B173" s="78" t="s">
        <v>689</v>
      </c>
      <c r="C173" s="79" t="s">
        <v>636</v>
      </c>
      <c r="D173" s="115" t="s">
        <v>690</v>
      </c>
      <c r="E173" s="115" t="s">
        <v>534</v>
      </c>
      <c r="F173" s="116">
        <v>20</v>
      </c>
      <c r="G173" s="117">
        <v>300</v>
      </c>
      <c r="H173" s="118"/>
      <c r="I173" s="81" t="s">
        <v>20</v>
      </c>
      <c r="J173" s="79" t="s">
        <v>632</v>
      </c>
      <c r="K173" s="119">
        <f t="shared" si="1"/>
        <v>6000</v>
      </c>
      <c r="L173" s="83"/>
    </row>
    <row r="174" spans="1:13" s="2" customFormat="1" ht="23.25" x14ac:dyDescent="0.25">
      <c r="A174" s="114">
        <v>149</v>
      </c>
      <c r="B174" s="78" t="s">
        <v>691</v>
      </c>
      <c r="C174" s="79" t="s">
        <v>636</v>
      </c>
      <c r="D174" s="115" t="s">
        <v>692</v>
      </c>
      <c r="E174" s="115" t="s">
        <v>201</v>
      </c>
      <c r="F174" s="116">
        <v>50</v>
      </c>
      <c r="G174" s="117">
        <v>290</v>
      </c>
      <c r="H174" s="118"/>
      <c r="I174" s="81" t="s">
        <v>20</v>
      </c>
      <c r="J174" s="79" t="s">
        <v>632</v>
      </c>
      <c r="K174" s="119">
        <f t="shared" si="1"/>
        <v>14500</v>
      </c>
      <c r="L174" s="83"/>
    </row>
    <row r="175" spans="1:13" s="2" customFormat="1" ht="23.25" x14ac:dyDescent="0.25">
      <c r="A175" s="114">
        <v>150</v>
      </c>
      <c r="B175" s="78" t="s">
        <v>691</v>
      </c>
      <c r="C175" s="79" t="s">
        <v>636</v>
      </c>
      <c r="D175" s="115" t="s">
        <v>693</v>
      </c>
      <c r="E175" s="115" t="s">
        <v>201</v>
      </c>
      <c r="F175" s="116">
        <v>30</v>
      </c>
      <c r="G175" s="117">
        <v>50</v>
      </c>
      <c r="H175" s="118"/>
      <c r="I175" s="81" t="s">
        <v>20</v>
      </c>
      <c r="J175" s="79" t="s">
        <v>632</v>
      </c>
      <c r="K175" s="119">
        <f t="shared" si="1"/>
        <v>1500</v>
      </c>
      <c r="L175" s="83"/>
    </row>
    <row r="176" spans="1:13" s="2" customFormat="1" ht="23.25" x14ac:dyDescent="0.25">
      <c r="A176" s="114">
        <v>151</v>
      </c>
      <c r="B176" s="78" t="s">
        <v>691</v>
      </c>
      <c r="C176" s="79" t="s">
        <v>636</v>
      </c>
      <c r="D176" s="115" t="s">
        <v>798</v>
      </c>
      <c r="E176" s="115" t="s">
        <v>201</v>
      </c>
      <c r="F176" s="116">
        <v>50</v>
      </c>
      <c r="G176" s="117">
        <v>1000</v>
      </c>
      <c r="H176" s="118"/>
      <c r="I176" s="81" t="s">
        <v>20</v>
      </c>
      <c r="J176" s="79" t="s">
        <v>632</v>
      </c>
      <c r="K176" s="119">
        <f t="shared" si="1"/>
        <v>50000</v>
      </c>
      <c r="L176" s="83"/>
    </row>
    <row r="177" spans="1:12" s="2" customFormat="1" ht="22.5" x14ac:dyDescent="0.25">
      <c r="A177" s="114">
        <v>152</v>
      </c>
      <c r="B177" s="78" t="s">
        <v>694</v>
      </c>
      <c r="C177" s="79" t="s">
        <v>636</v>
      </c>
      <c r="D177" s="115" t="s">
        <v>695</v>
      </c>
      <c r="E177" s="115" t="s">
        <v>201</v>
      </c>
      <c r="F177" s="116">
        <v>30</v>
      </c>
      <c r="G177" s="117">
        <v>100</v>
      </c>
      <c r="H177" s="118"/>
      <c r="I177" s="81" t="s">
        <v>20</v>
      </c>
      <c r="J177" s="79" t="s">
        <v>632</v>
      </c>
      <c r="K177" s="119">
        <f t="shared" si="1"/>
        <v>3000</v>
      </c>
      <c r="L177" s="83"/>
    </row>
    <row r="178" spans="1:12" s="2" customFormat="1" ht="48.75" customHeight="1" x14ac:dyDescent="0.25">
      <c r="A178" s="114">
        <v>153</v>
      </c>
      <c r="B178" s="78" t="s">
        <v>133</v>
      </c>
      <c r="C178" s="79" t="s">
        <v>636</v>
      </c>
      <c r="D178" s="115" t="s">
        <v>696</v>
      </c>
      <c r="E178" s="115" t="s">
        <v>201</v>
      </c>
      <c r="F178" s="116">
        <v>6</v>
      </c>
      <c r="G178" s="117">
        <v>3000</v>
      </c>
      <c r="H178" s="118"/>
      <c r="I178" s="81" t="s">
        <v>20</v>
      </c>
      <c r="J178" s="79" t="s">
        <v>632</v>
      </c>
      <c r="K178" s="119">
        <f t="shared" si="1"/>
        <v>18000</v>
      </c>
      <c r="L178" s="83"/>
    </row>
    <row r="179" spans="1:12" s="2" customFormat="1" ht="24.75" customHeight="1" x14ac:dyDescent="0.25">
      <c r="A179" s="114">
        <v>154</v>
      </c>
      <c r="B179" s="78" t="s">
        <v>697</v>
      </c>
      <c r="C179" s="79" t="s">
        <v>636</v>
      </c>
      <c r="D179" s="115" t="s">
        <v>698</v>
      </c>
      <c r="E179" s="115" t="s">
        <v>201</v>
      </c>
      <c r="F179" s="116">
        <v>30</v>
      </c>
      <c r="G179" s="117">
        <v>350</v>
      </c>
      <c r="H179" s="118"/>
      <c r="I179" s="81" t="s">
        <v>20</v>
      </c>
      <c r="J179" s="79" t="s">
        <v>632</v>
      </c>
      <c r="K179" s="119">
        <f t="shared" si="1"/>
        <v>10500</v>
      </c>
      <c r="L179" s="83"/>
    </row>
    <row r="180" spans="1:12" s="2" customFormat="1" ht="39.75" customHeight="1" x14ac:dyDescent="0.25">
      <c r="A180" s="114">
        <v>155</v>
      </c>
      <c r="B180" s="78" t="s">
        <v>697</v>
      </c>
      <c r="C180" s="79" t="s">
        <v>636</v>
      </c>
      <c r="D180" s="115" t="s">
        <v>699</v>
      </c>
      <c r="E180" s="115" t="s">
        <v>201</v>
      </c>
      <c r="F180" s="116">
        <v>30</v>
      </c>
      <c r="G180" s="117">
        <v>500</v>
      </c>
      <c r="H180" s="118"/>
      <c r="I180" s="81" t="s">
        <v>20</v>
      </c>
      <c r="J180" s="79" t="s">
        <v>632</v>
      </c>
      <c r="K180" s="119">
        <f t="shared" si="1"/>
        <v>15000</v>
      </c>
      <c r="L180" s="83"/>
    </row>
    <row r="181" spans="1:12" s="2" customFormat="1" ht="22.5" x14ac:dyDescent="0.25">
      <c r="A181" s="114">
        <v>156</v>
      </c>
      <c r="B181" s="78" t="s">
        <v>300</v>
      </c>
      <c r="C181" s="79" t="s">
        <v>636</v>
      </c>
      <c r="D181" s="115" t="s">
        <v>700</v>
      </c>
      <c r="E181" s="115" t="s">
        <v>201</v>
      </c>
      <c r="F181" s="116">
        <v>30</v>
      </c>
      <c r="G181" s="117">
        <v>1400</v>
      </c>
      <c r="H181" s="118"/>
      <c r="I181" s="81" t="s">
        <v>20</v>
      </c>
      <c r="J181" s="79" t="s">
        <v>632</v>
      </c>
      <c r="K181" s="119">
        <f t="shared" si="1"/>
        <v>42000</v>
      </c>
      <c r="L181" s="83"/>
    </row>
    <row r="182" spans="1:12" s="2" customFormat="1" ht="22.5" x14ac:dyDescent="0.25">
      <c r="A182" s="114">
        <v>157</v>
      </c>
      <c r="B182" s="78" t="s">
        <v>145</v>
      </c>
      <c r="C182" s="79" t="s">
        <v>636</v>
      </c>
      <c r="D182" s="115" t="s">
        <v>146</v>
      </c>
      <c r="E182" s="115" t="s">
        <v>201</v>
      </c>
      <c r="F182" s="116">
        <v>2</v>
      </c>
      <c r="G182" s="117">
        <v>2000</v>
      </c>
      <c r="H182" s="118"/>
      <c r="I182" s="81" t="s">
        <v>20</v>
      </c>
      <c r="J182" s="79" t="s">
        <v>632</v>
      </c>
      <c r="K182" s="119">
        <f t="shared" si="1"/>
        <v>4000</v>
      </c>
      <c r="L182" s="83"/>
    </row>
    <row r="183" spans="1:12" s="2" customFormat="1" ht="22.5" x14ac:dyDescent="0.25">
      <c r="A183" s="114">
        <v>158</v>
      </c>
      <c r="B183" s="78" t="s">
        <v>701</v>
      </c>
      <c r="C183" s="79" t="s">
        <v>636</v>
      </c>
      <c r="D183" s="115" t="s">
        <v>695</v>
      </c>
      <c r="E183" s="115" t="s">
        <v>201</v>
      </c>
      <c r="F183" s="116">
        <v>10</v>
      </c>
      <c r="G183" s="117">
        <v>150</v>
      </c>
      <c r="H183" s="118"/>
      <c r="I183" s="81" t="s">
        <v>20</v>
      </c>
      <c r="J183" s="79" t="s">
        <v>632</v>
      </c>
      <c r="K183" s="119">
        <f t="shared" si="1"/>
        <v>1500</v>
      </c>
      <c r="L183" s="83"/>
    </row>
    <row r="184" spans="1:12" s="2" customFormat="1" ht="22.5" x14ac:dyDescent="0.25">
      <c r="A184" s="114">
        <v>159</v>
      </c>
      <c r="B184" s="78" t="s">
        <v>702</v>
      </c>
      <c r="C184" s="79" t="s">
        <v>636</v>
      </c>
      <c r="D184" s="115" t="s">
        <v>703</v>
      </c>
      <c r="E184" s="115" t="s">
        <v>201</v>
      </c>
      <c r="F184" s="116">
        <v>5</v>
      </c>
      <c r="G184" s="117">
        <v>450</v>
      </c>
      <c r="H184" s="118"/>
      <c r="I184" s="81" t="s">
        <v>20</v>
      </c>
      <c r="J184" s="79" t="s">
        <v>632</v>
      </c>
      <c r="K184" s="119">
        <f t="shared" si="1"/>
        <v>2250</v>
      </c>
      <c r="L184" s="83"/>
    </row>
    <row r="185" spans="1:12" s="2" customFormat="1" ht="22.5" x14ac:dyDescent="0.25">
      <c r="A185" s="114">
        <v>160</v>
      </c>
      <c r="B185" s="78" t="s">
        <v>704</v>
      </c>
      <c r="C185" s="79" t="s">
        <v>636</v>
      </c>
      <c r="D185" s="115" t="s">
        <v>705</v>
      </c>
      <c r="E185" s="115" t="s">
        <v>201</v>
      </c>
      <c r="F185" s="116">
        <v>15</v>
      </c>
      <c r="G185" s="117">
        <v>2000</v>
      </c>
      <c r="H185" s="118"/>
      <c r="I185" s="81" t="s">
        <v>20</v>
      </c>
      <c r="J185" s="79" t="s">
        <v>632</v>
      </c>
      <c r="K185" s="119">
        <f t="shared" si="1"/>
        <v>30000</v>
      </c>
      <c r="L185" s="83"/>
    </row>
    <row r="186" spans="1:12" s="2" customFormat="1" ht="22.5" x14ac:dyDescent="0.25">
      <c r="A186" s="114">
        <v>161</v>
      </c>
      <c r="B186" s="78" t="s">
        <v>706</v>
      </c>
      <c r="C186" s="79" t="s">
        <v>636</v>
      </c>
      <c r="D186" s="115"/>
      <c r="E186" s="115" t="s">
        <v>201</v>
      </c>
      <c r="F186" s="116">
        <v>1</v>
      </c>
      <c r="G186" s="117">
        <v>2500</v>
      </c>
      <c r="H186" s="118"/>
      <c r="I186" s="81" t="s">
        <v>20</v>
      </c>
      <c r="J186" s="79" t="s">
        <v>632</v>
      </c>
      <c r="K186" s="119">
        <f t="shared" si="1"/>
        <v>2500</v>
      </c>
      <c r="L186" s="83"/>
    </row>
    <row r="187" spans="1:12" s="2" customFormat="1" ht="22.5" x14ac:dyDescent="0.25">
      <c r="A187" s="114">
        <v>162</v>
      </c>
      <c r="B187" s="78" t="s">
        <v>686</v>
      </c>
      <c r="C187" s="79" t="s">
        <v>636</v>
      </c>
      <c r="D187" s="115" t="s">
        <v>687</v>
      </c>
      <c r="E187" s="115" t="s">
        <v>201</v>
      </c>
      <c r="F187" s="116">
        <v>10</v>
      </c>
      <c r="G187" s="117">
        <v>450</v>
      </c>
      <c r="H187" s="118"/>
      <c r="I187" s="81" t="s">
        <v>20</v>
      </c>
      <c r="J187" s="79" t="s">
        <v>632</v>
      </c>
      <c r="K187" s="119">
        <f t="shared" si="1"/>
        <v>4500</v>
      </c>
      <c r="L187" s="83"/>
    </row>
    <row r="188" spans="1:12" s="2" customFormat="1" ht="22.5" x14ac:dyDescent="0.25">
      <c r="A188" s="114">
        <v>163</v>
      </c>
      <c r="B188" s="78" t="s">
        <v>707</v>
      </c>
      <c r="C188" s="79" t="s">
        <v>636</v>
      </c>
      <c r="D188" s="115"/>
      <c r="E188" s="115" t="s">
        <v>201</v>
      </c>
      <c r="F188" s="116">
        <v>2</v>
      </c>
      <c r="G188" s="117">
        <v>15000</v>
      </c>
      <c r="H188" s="118"/>
      <c r="I188" s="81" t="s">
        <v>20</v>
      </c>
      <c r="J188" s="79" t="s">
        <v>632</v>
      </c>
      <c r="K188" s="119">
        <f t="shared" si="1"/>
        <v>30000</v>
      </c>
      <c r="L188" s="83"/>
    </row>
    <row r="189" spans="1:12" s="2" customFormat="1" ht="22.5" x14ac:dyDescent="0.25">
      <c r="A189" s="114">
        <v>164</v>
      </c>
      <c r="B189" s="78" t="s">
        <v>708</v>
      </c>
      <c r="C189" s="79" t="s">
        <v>636</v>
      </c>
      <c r="D189" s="115"/>
      <c r="E189" s="115" t="s">
        <v>201</v>
      </c>
      <c r="F189" s="116">
        <v>20</v>
      </c>
      <c r="G189" s="117">
        <v>600</v>
      </c>
      <c r="H189" s="118"/>
      <c r="I189" s="81" t="s">
        <v>20</v>
      </c>
      <c r="J189" s="79" t="s">
        <v>632</v>
      </c>
      <c r="K189" s="119">
        <f t="shared" si="1"/>
        <v>12000</v>
      </c>
      <c r="L189" s="83"/>
    </row>
    <row r="190" spans="1:12" s="2" customFormat="1" ht="22.5" x14ac:dyDescent="0.25">
      <c r="A190" s="114">
        <v>165</v>
      </c>
      <c r="B190" s="78" t="s">
        <v>708</v>
      </c>
      <c r="C190" s="79" t="s">
        <v>636</v>
      </c>
      <c r="D190" s="115" t="s">
        <v>709</v>
      </c>
      <c r="E190" s="115" t="s">
        <v>201</v>
      </c>
      <c r="F190" s="116">
        <v>10</v>
      </c>
      <c r="G190" s="117">
        <v>600</v>
      </c>
      <c r="H190" s="118"/>
      <c r="I190" s="81" t="s">
        <v>20</v>
      </c>
      <c r="J190" s="79" t="s">
        <v>632</v>
      </c>
      <c r="K190" s="119">
        <f t="shared" si="1"/>
        <v>6000</v>
      </c>
      <c r="L190" s="83"/>
    </row>
    <row r="191" spans="1:12" s="2" customFormat="1" ht="22.5" x14ac:dyDescent="0.25">
      <c r="A191" s="114">
        <v>166</v>
      </c>
      <c r="B191" s="78" t="s">
        <v>799</v>
      </c>
      <c r="C191" s="79" t="s">
        <v>636</v>
      </c>
      <c r="D191" s="115"/>
      <c r="E191" s="115" t="s">
        <v>201</v>
      </c>
      <c r="F191" s="116">
        <v>15</v>
      </c>
      <c r="G191" s="117">
        <v>200</v>
      </c>
      <c r="H191" s="118"/>
      <c r="I191" s="81" t="s">
        <v>20</v>
      </c>
      <c r="J191" s="79" t="s">
        <v>632</v>
      </c>
      <c r="K191" s="119">
        <f t="shared" si="1"/>
        <v>3000</v>
      </c>
      <c r="L191" s="83"/>
    </row>
    <row r="192" spans="1:12" s="2" customFormat="1" ht="22.5" x14ac:dyDescent="0.25">
      <c r="A192" s="114">
        <v>167</v>
      </c>
      <c r="B192" s="78" t="s">
        <v>710</v>
      </c>
      <c r="C192" s="79" t="s">
        <v>636</v>
      </c>
      <c r="D192" s="115" t="s">
        <v>711</v>
      </c>
      <c r="E192" s="115" t="s">
        <v>567</v>
      </c>
      <c r="F192" s="116">
        <v>20</v>
      </c>
      <c r="G192" s="117">
        <v>3500</v>
      </c>
      <c r="H192" s="118"/>
      <c r="I192" s="81" t="s">
        <v>20</v>
      </c>
      <c r="J192" s="79" t="s">
        <v>632</v>
      </c>
      <c r="K192" s="119">
        <f t="shared" si="1"/>
        <v>70000</v>
      </c>
      <c r="L192" s="83"/>
    </row>
    <row r="193" spans="1:12" s="2" customFormat="1" ht="22.5" x14ac:dyDescent="0.25">
      <c r="A193" s="114">
        <v>168</v>
      </c>
      <c r="B193" s="78" t="s">
        <v>712</v>
      </c>
      <c r="C193" s="79" t="s">
        <v>636</v>
      </c>
      <c r="D193" s="115" t="s">
        <v>711</v>
      </c>
      <c r="E193" s="115" t="s">
        <v>567</v>
      </c>
      <c r="F193" s="116">
        <v>50</v>
      </c>
      <c r="G193" s="117">
        <v>2500</v>
      </c>
      <c r="H193" s="118"/>
      <c r="I193" s="81" t="s">
        <v>20</v>
      </c>
      <c r="J193" s="79" t="s">
        <v>632</v>
      </c>
      <c r="K193" s="119">
        <f t="shared" si="1"/>
        <v>125000</v>
      </c>
      <c r="L193" s="83"/>
    </row>
    <row r="194" spans="1:12" s="2" customFormat="1" ht="22.5" x14ac:dyDescent="0.25">
      <c r="A194" s="114">
        <v>169</v>
      </c>
      <c r="B194" s="78" t="s">
        <v>802</v>
      </c>
      <c r="C194" s="79" t="s">
        <v>636</v>
      </c>
      <c r="D194" s="115" t="s">
        <v>803</v>
      </c>
      <c r="E194" s="115" t="s">
        <v>201</v>
      </c>
      <c r="F194" s="116">
        <v>20</v>
      </c>
      <c r="G194" s="117">
        <v>150</v>
      </c>
      <c r="H194" s="118"/>
      <c r="I194" s="81" t="s">
        <v>20</v>
      </c>
      <c r="J194" s="79" t="s">
        <v>632</v>
      </c>
      <c r="K194" s="119">
        <f t="shared" si="1"/>
        <v>3000</v>
      </c>
      <c r="L194" s="83"/>
    </row>
    <row r="195" spans="1:12" s="2" customFormat="1" ht="22.5" x14ac:dyDescent="0.25">
      <c r="A195" s="114">
        <v>170</v>
      </c>
      <c r="B195" s="78" t="s">
        <v>804</v>
      </c>
      <c r="C195" s="79" t="s">
        <v>636</v>
      </c>
      <c r="D195" s="115"/>
      <c r="E195" s="115" t="s">
        <v>201</v>
      </c>
      <c r="F195" s="116">
        <v>20</v>
      </c>
      <c r="G195" s="117">
        <v>2500</v>
      </c>
      <c r="H195" s="118"/>
      <c r="I195" s="81" t="s">
        <v>20</v>
      </c>
      <c r="J195" s="79" t="s">
        <v>632</v>
      </c>
      <c r="K195" s="119">
        <f t="shared" si="1"/>
        <v>50000</v>
      </c>
      <c r="L195" s="83"/>
    </row>
    <row r="196" spans="1:12" s="2" customFormat="1" ht="22.5" x14ac:dyDescent="0.25">
      <c r="A196" s="114">
        <v>171</v>
      </c>
      <c r="B196" s="78" t="s">
        <v>805</v>
      </c>
      <c r="C196" s="79" t="s">
        <v>636</v>
      </c>
      <c r="D196" s="115"/>
      <c r="E196" s="115" t="s">
        <v>201</v>
      </c>
      <c r="F196" s="116">
        <v>20</v>
      </c>
      <c r="G196" s="117">
        <v>350</v>
      </c>
      <c r="H196" s="118"/>
      <c r="I196" s="81" t="s">
        <v>20</v>
      </c>
      <c r="J196" s="79" t="s">
        <v>632</v>
      </c>
      <c r="K196" s="119">
        <f t="shared" si="1"/>
        <v>7000</v>
      </c>
      <c r="L196" s="83"/>
    </row>
    <row r="197" spans="1:12" s="2" customFormat="1" ht="22.5" x14ac:dyDescent="0.25">
      <c r="A197" s="114">
        <v>172</v>
      </c>
      <c r="B197" s="78" t="s">
        <v>806</v>
      </c>
      <c r="C197" s="79" t="s">
        <v>636</v>
      </c>
      <c r="D197" s="115"/>
      <c r="E197" s="115" t="s">
        <v>201</v>
      </c>
      <c r="F197" s="116">
        <v>2</v>
      </c>
      <c r="G197" s="117">
        <v>1500</v>
      </c>
      <c r="H197" s="118"/>
      <c r="I197" s="81" t="s">
        <v>20</v>
      </c>
      <c r="J197" s="79" t="s">
        <v>632</v>
      </c>
      <c r="K197" s="119">
        <f t="shared" si="1"/>
        <v>3000</v>
      </c>
      <c r="L197" s="83"/>
    </row>
    <row r="198" spans="1:12" s="2" customFormat="1" ht="22.5" x14ac:dyDescent="0.25">
      <c r="A198" s="114">
        <v>173</v>
      </c>
      <c r="B198" s="78" t="s">
        <v>807</v>
      </c>
      <c r="C198" s="79" t="s">
        <v>636</v>
      </c>
      <c r="D198" s="115"/>
      <c r="E198" s="115" t="s">
        <v>808</v>
      </c>
      <c r="F198" s="116">
        <v>15</v>
      </c>
      <c r="G198" s="117">
        <v>1500</v>
      </c>
      <c r="H198" s="118"/>
      <c r="I198" s="81" t="s">
        <v>20</v>
      </c>
      <c r="J198" s="79" t="s">
        <v>632</v>
      </c>
      <c r="K198" s="119">
        <f t="shared" si="1"/>
        <v>22500</v>
      </c>
      <c r="L198" s="83"/>
    </row>
    <row r="199" spans="1:12" s="2" customFormat="1" ht="22.5" x14ac:dyDescent="0.25">
      <c r="A199" s="114">
        <v>174</v>
      </c>
      <c r="B199" s="78" t="s">
        <v>809</v>
      </c>
      <c r="C199" s="79" t="s">
        <v>636</v>
      </c>
      <c r="D199" s="115"/>
      <c r="E199" s="115" t="s">
        <v>201</v>
      </c>
      <c r="F199" s="116">
        <v>20</v>
      </c>
      <c r="G199" s="117">
        <v>200</v>
      </c>
      <c r="H199" s="118"/>
      <c r="I199" s="81" t="s">
        <v>20</v>
      </c>
      <c r="J199" s="79" t="s">
        <v>632</v>
      </c>
      <c r="K199" s="119">
        <f t="shared" si="1"/>
        <v>4000</v>
      </c>
      <c r="L199" s="83"/>
    </row>
    <row r="200" spans="1:12" s="2" customFormat="1" ht="24.75" x14ac:dyDescent="0.25">
      <c r="A200" s="114">
        <v>175</v>
      </c>
      <c r="B200" s="78" t="s">
        <v>810</v>
      </c>
      <c r="C200" s="79" t="s">
        <v>636</v>
      </c>
      <c r="D200" s="115"/>
      <c r="E200" s="115" t="s">
        <v>201</v>
      </c>
      <c r="F200" s="116">
        <v>15</v>
      </c>
      <c r="G200" s="117">
        <v>1500</v>
      </c>
      <c r="H200" s="118"/>
      <c r="I200" s="81" t="s">
        <v>20</v>
      </c>
      <c r="J200" s="79" t="s">
        <v>632</v>
      </c>
      <c r="K200" s="119">
        <f t="shared" si="1"/>
        <v>22500</v>
      </c>
      <c r="L200" s="83"/>
    </row>
    <row r="201" spans="1:12" s="2" customFormat="1" ht="23.25" x14ac:dyDescent="0.25">
      <c r="A201" s="114">
        <v>176</v>
      </c>
      <c r="B201" s="78" t="s">
        <v>811</v>
      </c>
      <c r="C201" s="79" t="s">
        <v>636</v>
      </c>
      <c r="D201" s="115" t="s">
        <v>812</v>
      </c>
      <c r="E201" s="115" t="s">
        <v>201</v>
      </c>
      <c r="F201" s="116">
        <v>50</v>
      </c>
      <c r="G201" s="117">
        <v>200</v>
      </c>
      <c r="H201" s="118"/>
      <c r="I201" s="81" t="s">
        <v>20</v>
      </c>
      <c r="J201" s="79" t="s">
        <v>632</v>
      </c>
      <c r="K201" s="119">
        <f t="shared" si="1"/>
        <v>10000</v>
      </c>
      <c r="L201" s="83"/>
    </row>
    <row r="202" spans="1:12" s="2" customFormat="1" ht="22.5" x14ac:dyDescent="0.25">
      <c r="A202" s="114">
        <v>177</v>
      </c>
      <c r="B202" s="78" t="s">
        <v>813</v>
      </c>
      <c r="C202" s="79" t="s">
        <v>636</v>
      </c>
      <c r="D202" s="115"/>
      <c r="E202" s="115" t="s">
        <v>201</v>
      </c>
      <c r="F202" s="116">
        <v>15</v>
      </c>
      <c r="G202" s="117">
        <v>900</v>
      </c>
      <c r="H202" s="118"/>
      <c r="I202" s="81" t="s">
        <v>20</v>
      </c>
      <c r="J202" s="79" t="s">
        <v>632</v>
      </c>
      <c r="K202" s="119">
        <f t="shared" si="1"/>
        <v>13500</v>
      </c>
      <c r="L202" s="83"/>
    </row>
    <row r="203" spans="1:12" s="2" customFormat="1" ht="22.5" x14ac:dyDescent="0.25">
      <c r="A203" s="114">
        <v>178</v>
      </c>
      <c r="B203" s="78" t="s">
        <v>814</v>
      </c>
      <c r="C203" s="79" t="s">
        <v>636</v>
      </c>
      <c r="D203" s="115"/>
      <c r="E203" s="115" t="s">
        <v>201</v>
      </c>
      <c r="F203" s="116">
        <v>15</v>
      </c>
      <c r="G203" s="117">
        <v>600</v>
      </c>
      <c r="H203" s="118"/>
      <c r="I203" s="81" t="s">
        <v>20</v>
      </c>
      <c r="J203" s="79" t="s">
        <v>632</v>
      </c>
      <c r="K203" s="119">
        <f t="shared" si="1"/>
        <v>9000</v>
      </c>
      <c r="L203" s="83"/>
    </row>
    <row r="204" spans="1:12" s="2" customFormat="1" ht="22.5" x14ac:dyDescent="0.25">
      <c r="A204" s="114">
        <v>179</v>
      </c>
      <c r="B204" s="78" t="s">
        <v>815</v>
      </c>
      <c r="C204" s="79" t="s">
        <v>636</v>
      </c>
      <c r="D204" s="115"/>
      <c r="E204" s="115" t="s">
        <v>201</v>
      </c>
      <c r="F204" s="116">
        <v>15</v>
      </c>
      <c r="G204" s="117">
        <v>6500</v>
      </c>
      <c r="H204" s="118"/>
      <c r="I204" s="81" t="s">
        <v>20</v>
      </c>
      <c r="J204" s="79" t="s">
        <v>632</v>
      </c>
      <c r="K204" s="119">
        <f t="shared" si="1"/>
        <v>97500</v>
      </c>
      <c r="L204" s="83"/>
    </row>
    <row r="205" spans="1:12" s="2" customFormat="1" ht="22.5" x14ac:dyDescent="0.25">
      <c r="A205" s="114">
        <v>180</v>
      </c>
      <c r="B205" s="78" t="s">
        <v>816</v>
      </c>
      <c r="C205" s="79" t="s">
        <v>636</v>
      </c>
      <c r="D205" s="115"/>
      <c r="E205" s="115" t="s">
        <v>534</v>
      </c>
      <c r="F205" s="116">
        <v>1</v>
      </c>
      <c r="G205" s="117">
        <v>5000</v>
      </c>
      <c r="H205" s="118"/>
      <c r="I205" s="81" t="s">
        <v>20</v>
      </c>
      <c r="J205" s="79" t="s">
        <v>632</v>
      </c>
      <c r="K205" s="119">
        <f t="shared" si="1"/>
        <v>5000</v>
      </c>
      <c r="L205" s="83"/>
    </row>
    <row r="206" spans="1:12" s="2" customFormat="1" ht="22.5" x14ac:dyDescent="0.25">
      <c r="A206" s="114">
        <v>181</v>
      </c>
      <c r="B206" s="78" t="s">
        <v>817</v>
      </c>
      <c r="C206" s="79" t="s">
        <v>636</v>
      </c>
      <c r="D206" s="115"/>
      <c r="E206" s="115" t="s">
        <v>206</v>
      </c>
      <c r="F206" s="116">
        <v>30</v>
      </c>
      <c r="G206" s="117">
        <v>700</v>
      </c>
      <c r="H206" s="118"/>
      <c r="I206" s="81" t="s">
        <v>20</v>
      </c>
      <c r="J206" s="79" t="s">
        <v>632</v>
      </c>
      <c r="K206" s="119">
        <f t="shared" si="1"/>
        <v>21000</v>
      </c>
      <c r="L206" s="83"/>
    </row>
    <row r="207" spans="1:12" s="2" customFormat="1" ht="22.5" x14ac:dyDescent="0.25">
      <c r="A207" s="114">
        <v>182</v>
      </c>
      <c r="B207" s="78" t="s">
        <v>710</v>
      </c>
      <c r="C207" s="79" t="s">
        <v>636</v>
      </c>
      <c r="D207" s="115"/>
      <c r="E207" s="115" t="s">
        <v>213</v>
      </c>
      <c r="F207" s="116">
        <v>10</v>
      </c>
      <c r="G207" s="117">
        <v>7000</v>
      </c>
      <c r="H207" s="118"/>
      <c r="I207" s="81" t="s">
        <v>20</v>
      </c>
      <c r="J207" s="79" t="s">
        <v>632</v>
      </c>
      <c r="K207" s="119">
        <f t="shared" si="1"/>
        <v>70000</v>
      </c>
      <c r="L207" s="83"/>
    </row>
    <row r="208" spans="1:12" s="2" customFormat="1" ht="23.25" x14ac:dyDescent="0.25">
      <c r="A208" s="114">
        <v>183</v>
      </c>
      <c r="B208" s="78" t="s">
        <v>818</v>
      </c>
      <c r="C208" s="79" t="s">
        <v>636</v>
      </c>
      <c r="D208" s="115" t="s">
        <v>819</v>
      </c>
      <c r="E208" s="115" t="s">
        <v>201</v>
      </c>
      <c r="F208" s="116">
        <v>3</v>
      </c>
      <c r="G208" s="117">
        <v>30000</v>
      </c>
      <c r="H208" s="118"/>
      <c r="I208" s="81" t="s">
        <v>20</v>
      </c>
      <c r="J208" s="79" t="s">
        <v>632</v>
      </c>
      <c r="K208" s="119">
        <f t="shared" si="1"/>
        <v>90000</v>
      </c>
      <c r="L208" s="83"/>
    </row>
    <row r="209" spans="1:13" s="2" customFormat="1" ht="23.25" x14ac:dyDescent="0.25">
      <c r="A209" s="114">
        <v>184</v>
      </c>
      <c r="B209" s="78" t="s">
        <v>818</v>
      </c>
      <c r="C209" s="79" t="s">
        <v>636</v>
      </c>
      <c r="D209" s="115" t="s">
        <v>819</v>
      </c>
      <c r="E209" s="115" t="s">
        <v>201</v>
      </c>
      <c r="F209" s="116">
        <v>3</v>
      </c>
      <c r="G209" s="117">
        <v>20000</v>
      </c>
      <c r="H209" s="118"/>
      <c r="I209" s="81" t="s">
        <v>820</v>
      </c>
      <c r="J209" s="79" t="s">
        <v>632</v>
      </c>
      <c r="K209" s="119">
        <f t="shared" si="1"/>
        <v>60000</v>
      </c>
      <c r="L209" s="83"/>
    </row>
    <row r="210" spans="1:13" s="2" customFormat="1" ht="22.5" x14ac:dyDescent="0.25">
      <c r="A210" s="114">
        <v>185</v>
      </c>
      <c r="B210" s="78" t="s">
        <v>113</v>
      </c>
      <c r="C210" s="79" t="s">
        <v>636</v>
      </c>
      <c r="D210" s="115" t="s">
        <v>713</v>
      </c>
      <c r="E210" s="115" t="s">
        <v>534</v>
      </c>
      <c r="F210" s="116">
        <v>7</v>
      </c>
      <c r="G210" s="117">
        <v>1500</v>
      </c>
      <c r="H210" s="118"/>
      <c r="I210" s="81" t="s">
        <v>20</v>
      </c>
      <c r="J210" s="79" t="s">
        <v>632</v>
      </c>
      <c r="K210" s="119">
        <f t="shared" si="1"/>
        <v>10500</v>
      </c>
      <c r="L210" s="83"/>
    </row>
    <row r="211" spans="1:13" s="2" customFormat="1" ht="22.5" x14ac:dyDescent="0.25">
      <c r="A211" s="114">
        <v>186</v>
      </c>
      <c r="B211" s="78" t="s">
        <v>800</v>
      </c>
      <c r="C211" s="79" t="s">
        <v>636</v>
      </c>
      <c r="D211" s="115" t="s">
        <v>801</v>
      </c>
      <c r="E211" s="115" t="s">
        <v>201</v>
      </c>
      <c r="F211" s="116">
        <v>5</v>
      </c>
      <c r="G211" s="117">
        <v>4500</v>
      </c>
      <c r="H211" s="118"/>
      <c r="I211" s="81" t="s">
        <v>20</v>
      </c>
      <c r="J211" s="79" t="s">
        <v>632</v>
      </c>
      <c r="K211" s="119">
        <f t="shared" si="1"/>
        <v>22500</v>
      </c>
      <c r="L211" s="83"/>
    </row>
    <row r="212" spans="1:13" s="2" customFormat="1" ht="24.75" x14ac:dyDescent="0.25">
      <c r="A212" s="114">
        <v>187</v>
      </c>
      <c r="B212" s="78" t="s">
        <v>137</v>
      </c>
      <c r="C212" s="79" t="s">
        <v>636</v>
      </c>
      <c r="D212" s="115" t="s">
        <v>138</v>
      </c>
      <c r="E212" s="115" t="s">
        <v>201</v>
      </c>
      <c r="F212" s="116">
        <v>50</v>
      </c>
      <c r="G212" s="117">
        <v>100</v>
      </c>
      <c r="H212" s="118"/>
      <c r="I212" s="81" t="s">
        <v>20</v>
      </c>
      <c r="J212" s="79" t="s">
        <v>632</v>
      </c>
      <c r="K212" s="119">
        <f t="shared" si="1"/>
        <v>5000</v>
      </c>
      <c r="L212" s="83">
        <v>0</v>
      </c>
    </row>
    <row r="213" spans="1:13" s="2" customFormat="1" x14ac:dyDescent="0.25">
      <c r="A213" s="114"/>
      <c r="B213" s="78" t="s">
        <v>579</v>
      </c>
      <c r="C213" s="79"/>
      <c r="D213" s="115"/>
      <c r="E213" s="115"/>
      <c r="F213" s="116"/>
      <c r="G213" s="117"/>
      <c r="H213" s="118"/>
      <c r="I213" s="81"/>
      <c r="J213" s="79"/>
      <c r="K213" s="309">
        <f>SUM(K157:K212)</f>
        <v>1562150</v>
      </c>
      <c r="L213" s="83"/>
    </row>
    <row r="214" spans="1:13" s="2" customFormat="1" ht="22.5" x14ac:dyDescent="0.25">
      <c r="A214" s="114">
        <v>188</v>
      </c>
      <c r="B214" s="139" t="s">
        <v>716</v>
      </c>
      <c r="C214" s="79" t="s">
        <v>636</v>
      </c>
      <c r="D214" s="115" t="s">
        <v>717</v>
      </c>
      <c r="E214" s="115" t="s">
        <v>201</v>
      </c>
      <c r="F214" s="116">
        <v>100</v>
      </c>
      <c r="G214" s="117">
        <v>900</v>
      </c>
      <c r="H214" s="118"/>
      <c r="I214" s="81" t="s">
        <v>19</v>
      </c>
      <c r="J214" s="79" t="s">
        <v>632</v>
      </c>
      <c r="K214" s="119">
        <f>F214*G214</f>
        <v>90000</v>
      </c>
      <c r="L214" s="83">
        <v>0</v>
      </c>
    </row>
    <row r="215" spans="1:13" s="2" customFormat="1" ht="22.5" x14ac:dyDescent="0.25">
      <c r="A215" s="114">
        <v>189</v>
      </c>
      <c r="B215" s="139" t="s">
        <v>718</v>
      </c>
      <c r="C215" s="79" t="s">
        <v>636</v>
      </c>
      <c r="D215" s="115" t="s">
        <v>719</v>
      </c>
      <c r="E215" s="115" t="s">
        <v>201</v>
      </c>
      <c r="F215" s="116">
        <v>4</v>
      </c>
      <c r="G215" s="117">
        <v>1200</v>
      </c>
      <c r="H215" s="118"/>
      <c r="I215" s="81" t="s">
        <v>19</v>
      </c>
      <c r="J215" s="79" t="s">
        <v>632</v>
      </c>
      <c r="K215" s="119">
        <f t="shared" si="1"/>
        <v>4800</v>
      </c>
      <c r="L215" s="83">
        <v>0</v>
      </c>
      <c r="M215" s="27"/>
    </row>
    <row r="216" spans="1:13" s="2" customFormat="1" ht="22.5" x14ac:dyDescent="0.25">
      <c r="A216" s="114">
        <v>190</v>
      </c>
      <c r="B216" s="139" t="s">
        <v>722</v>
      </c>
      <c r="C216" s="79" t="s">
        <v>636</v>
      </c>
      <c r="D216" s="115" t="s">
        <v>723</v>
      </c>
      <c r="E216" s="115" t="s">
        <v>201</v>
      </c>
      <c r="F216" s="116">
        <v>60</v>
      </c>
      <c r="G216" s="117">
        <v>900</v>
      </c>
      <c r="H216" s="118"/>
      <c r="I216" s="81" t="s">
        <v>19</v>
      </c>
      <c r="J216" s="79" t="s">
        <v>632</v>
      </c>
      <c r="K216" s="119">
        <f t="shared" si="1"/>
        <v>54000</v>
      </c>
      <c r="L216" s="83">
        <v>0</v>
      </c>
      <c r="M216" s="27"/>
    </row>
    <row r="217" spans="1:13" s="2" customFormat="1" ht="22.5" x14ac:dyDescent="0.25">
      <c r="A217" s="114">
        <v>191</v>
      </c>
      <c r="B217" s="139" t="s">
        <v>724</v>
      </c>
      <c r="C217" s="79" t="s">
        <v>636</v>
      </c>
      <c r="D217" s="115" t="s">
        <v>725</v>
      </c>
      <c r="E217" s="115" t="s">
        <v>201</v>
      </c>
      <c r="F217" s="116">
        <v>60</v>
      </c>
      <c r="G217" s="117">
        <v>900</v>
      </c>
      <c r="H217" s="118"/>
      <c r="I217" s="81" t="s">
        <v>19</v>
      </c>
      <c r="J217" s="79" t="s">
        <v>632</v>
      </c>
      <c r="K217" s="119">
        <f t="shared" si="1"/>
        <v>54000</v>
      </c>
      <c r="L217" s="83">
        <v>0</v>
      </c>
      <c r="M217" s="27"/>
    </row>
    <row r="218" spans="1:13" s="2" customFormat="1" ht="22.5" x14ac:dyDescent="0.25">
      <c r="A218" s="114">
        <v>192</v>
      </c>
      <c r="B218" s="139" t="s">
        <v>821</v>
      </c>
      <c r="C218" s="79" t="s">
        <v>636</v>
      </c>
      <c r="D218" s="115"/>
      <c r="E218" s="115" t="s">
        <v>201</v>
      </c>
      <c r="F218" s="116">
        <v>1</v>
      </c>
      <c r="G218" s="117">
        <v>9000</v>
      </c>
      <c r="H218" s="118"/>
      <c r="I218" s="81" t="s">
        <v>19</v>
      </c>
      <c r="J218" s="79" t="s">
        <v>632</v>
      </c>
      <c r="K218" s="119">
        <f t="shared" si="1"/>
        <v>9000</v>
      </c>
      <c r="L218" s="83">
        <v>0</v>
      </c>
      <c r="M218" s="27"/>
    </row>
    <row r="219" spans="1:13" s="2" customFormat="1" ht="22.5" x14ac:dyDescent="0.25">
      <c r="A219" s="114">
        <v>193</v>
      </c>
      <c r="B219" s="78" t="s">
        <v>720</v>
      </c>
      <c r="C219" s="79" t="s">
        <v>636</v>
      </c>
      <c r="D219" s="115" t="s">
        <v>721</v>
      </c>
      <c r="E219" s="115" t="s">
        <v>201</v>
      </c>
      <c r="F219" s="116">
        <v>5</v>
      </c>
      <c r="G219" s="117">
        <v>1500</v>
      </c>
      <c r="H219" s="118"/>
      <c r="I219" s="81" t="s">
        <v>19</v>
      </c>
      <c r="J219" s="79" t="s">
        <v>632</v>
      </c>
      <c r="K219" s="119">
        <f t="shared" si="1"/>
        <v>7500</v>
      </c>
      <c r="L219" s="83">
        <v>0</v>
      </c>
      <c r="M219" s="27"/>
    </row>
    <row r="220" spans="1:13" s="2" customFormat="1" ht="22.5" x14ac:dyDescent="0.25">
      <c r="A220" s="114">
        <v>194</v>
      </c>
      <c r="B220" s="78" t="s">
        <v>822</v>
      </c>
      <c r="C220" s="79" t="s">
        <v>636</v>
      </c>
      <c r="D220" s="115" t="s">
        <v>823</v>
      </c>
      <c r="E220" s="115" t="s">
        <v>201</v>
      </c>
      <c r="F220" s="116">
        <v>1</v>
      </c>
      <c r="G220" s="117">
        <v>1500</v>
      </c>
      <c r="H220" s="118"/>
      <c r="I220" s="81" t="s">
        <v>19</v>
      </c>
      <c r="J220" s="79" t="s">
        <v>632</v>
      </c>
      <c r="K220" s="119">
        <f t="shared" si="1"/>
        <v>1500</v>
      </c>
      <c r="L220" s="83">
        <v>0</v>
      </c>
      <c r="M220" s="27"/>
    </row>
    <row r="221" spans="1:13" s="2" customFormat="1" ht="23.25" x14ac:dyDescent="0.25">
      <c r="A221" s="114">
        <v>195</v>
      </c>
      <c r="B221" s="78" t="s">
        <v>824</v>
      </c>
      <c r="C221" s="79" t="s">
        <v>636</v>
      </c>
      <c r="D221" s="115" t="s">
        <v>825</v>
      </c>
      <c r="E221" s="115" t="s">
        <v>201</v>
      </c>
      <c r="F221" s="116">
        <v>1</v>
      </c>
      <c r="G221" s="117">
        <v>8200</v>
      </c>
      <c r="H221" s="118"/>
      <c r="I221" s="81" t="s">
        <v>19</v>
      </c>
      <c r="J221" s="79" t="s">
        <v>632</v>
      </c>
      <c r="K221" s="119">
        <f t="shared" si="1"/>
        <v>8200</v>
      </c>
      <c r="L221" s="83">
        <v>0</v>
      </c>
      <c r="M221" s="27"/>
    </row>
    <row r="222" spans="1:13" s="2" customFormat="1" ht="22.5" x14ac:dyDescent="0.25">
      <c r="A222" s="114">
        <v>196</v>
      </c>
      <c r="B222" s="78" t="s">
        <v>726</v>
      </c>
      <c r="C222" s="79" t="s">
        <v>636</v>
      </c>
      <c r="D222" s="115" t="s">
        <v>826</v>
      </c>
      <c r="E222" s="115" t="s">
        <v>201</v>
      </c>
      <c r="F222" s="116">
        <v>20</v>
      </c>
      <c r="G222" s="117">
        <v>500</v>
      </c>
      <c r="H222" s="118"/>
      <c r="I222" s="81" t="s">
        <v>19</v>
      </c>
      <c r="J222" s="79" t="s">
        <v>632</v>
      </c>
      <c r="K222" s="119">
        <f t="shared" si="1"/>
        <v>10000</v>
      </c>
      <c r="L222" s="83">
        <v>0</v>
      </c>
      <c r="M222" s="27"/>
    </row>
    <row r="223" spans="1:13" s="2" customFormat="1" ht="90.75" x14ac:dyDescent="0.25">
      <c r="A223" s="114">
        <v>197</v>
      </c>
      <c r="B223" s="78" t="s">
        <v>829</v>
      </c>
      <c r="C223" s="79" t="s">
        <v>636</v>
      </c>
      <c r="D223" s="115" t="s">
        <v>831</v>
      </c>
      <c r="E223" s="115" t="s">
        <v>201</v>
      </c>
      <c r="F223" s="116">
        <v>1</v>
      </c>
      <c r="G223" s="117">
        <v>100024</v>
      </c>
      <c r="H223" s="118"/>
      <c r="I223" s="81" t="s">
        <v>20</v>
      </c>
      <c r="J223" s="79" t="s">
        <v>632</v>
      </c>
      <c r="K223" s="119">
        <f t="shared" si="1"/>
        <v>100024</v>
      </c>
      <c r="L223" s="83"/>
      <c r="M223" s="27"/>
    </row>
    <row r="224" spans="1:13" s="2" customFormat="1" ht="90.75" x14ac:dyDescent="0.25">
      <c r="A224" s="114">
        <v>198</v>
      </c>
      <c r="B224" s="78" t="s">
        <v>830</v>
      </c>
      <c r="C224" s="79" t="s">
        <v>636</v>
      </c>
      <c r="D224" s="115" t="s">
        <v>831</v>
      </c>
      <c r="E224" s="115" t="s">
        <v>808</v>
      </c>
      <c r="F224" s="116">
        <v>1</v>
      </c>
      <c r="G224" s="117">
        <v>160284</v>
      </c>
      <c r="H224" s="118"/>
      <c r="I224" s="81" t="s">
        <v>20</v>
      </c>
      <c r="J224" s="79" t="s">
        <v>632</v>
      </c>
      <c r="K224" s="119">
        <f t="shared" si="1"/>
        <v>160284</v>
      </c>
      <c r="L224" s="83"/>
      <c r="M224" s="27"/>
    </row>
    <row r="225" spans="1:13" s="2" customFormat="1" ht="22.5" x14ac:dyDescent="0.25">
      <c r="A225" s="114">
        <v>199</v>
      </c>
      <c r="B225" s="78" t="s">
        <v>827</v>
      </c>
      <c r="C225" s="79" t="s">
        <v>636</v>
      </c>
      <c r="D225" s="115" t="s">
        <v>828</v>
      </c>
      <c r="E225" s="115" t="s">
        <v>201</v>
      </c>
      <c r="F225" s="116">
        <v>20</v>
      </c>
      <c r="G225" s="117">
        <v>300</v>
      </c>
      <c r="H225" s="118"/>
      <c r="I225" s="81" t="s">
        <v>19</v>
      </c>
      <c r="J225" s="79" t="s">
        <v>632</v>
      </c>
      <c r="K225" s="119">
        <f t="shared" si="1"/>
        <v>6000</v>
      </c>
      <c r="L225" s="83"/>
      <c r="M225" s="27"/>
    </row>
    <row r="226" spans="1:13" s="2" customFormat="1" x14ac:dyDescent="0.25">
      <c r="A226" s="114"/>
      <c r="B226" s="78" t="s">
        <v>579</v>
      </c>
      <c r="C226" s="79"/>
      <c r="D226" s="115"/>
      <c r="E226" s="115"/>
      <c r="F226" s="116"/>
      <c r="G226" s="117"/>
      <c r="H226" s="118"/>
      <c r="I226" s="81"/>
      <c r="J226" s="79"/>
      <c r="K226" s="309">
        <f>SUM(K214:K225)</f>
        <v>505308</v>
      </c>
      <c r="L226" s="83"/>
      <c r="M226" s="27"/>
    </row>
    <row r="227" spans="1:13" s="2" customFormat="1" ht="22.5" x14ac:dyDescent="0.25">
      <c r="A227" s="114">
        <v>200</v>
      </c>
      <c r="B227" s="78" t="s">
        <v>832</v>
      </c>
      <c r="C227" s="79" t="s">
        <v>728</v>
      </c>
      <c r="D227" s="115" t="s">
        <v>833</v>
      </c>
      <c r="E227" s="115" t="s">
        <v>210</v>
      </c>
      <c r="F227" s="116">
        <v>100</v>
      </c>
      <c r="G227" s="117">
        <v>2800</v>
      </c>
      <c r="H227" s="118"/>
      <c r="I227" s="81" t="s">
        <v>38</v>
      </c>
      <c r="J227" s="79" t="s">
        <v>632</v>
      </c>
      <c r="K227" s="119">
        <f t="shared" si="1"/>
        <v>280000</v>
      </c>
      <c r="L227" s="83">
        <v>0</v>
      </c>
      <c r="M227" s="27"/>
    </row>
    <row r="228" spans="1:13" s="2" customFormat="1" ht="23.25" x14ac:dyDescent="0.25">
      <c r="A228" s="114">
        <v>201</v>
      </c>
      <c r="B228" s="78" t="s">
        <v>834</v>
      </c>
      <c r="C228" s="79" t="s">
        <v>728</v>
      </c>
      <c r="D228" s="115" t="s">
        <v>835</v>
      </c>
      <c r="E228" s="115" t="s">
        <v>210</v>
      </c>
      <c r="F228" s="116">
        <v>110</v>
      </c>
      <c r="G228" s="117">
        <v>2500</v>
      </c>
      <c r="H228" s="118"/>
      <c r="I228" s="81" t="s">
        <v>38</v>
      </c>
      <c r="J228" s="79"/>
      <c r="K228" s="119">
        <f t="shared" si="1"/>
        <v>275000</v>
      </c>
      <c r="L228" s="83"/>
      <c r="M228" s="27"/>
    </row>
    <row r="229" spans="1:13" s="2" customFormat="1" ht="32.25" customHeight="1" x14ac:dyDescent="0.25">
      <c r="A229" s="114">
        <v>202</v>
      </c>
      <c r="B229" s="78" t="s">
        <v>727</v>
      </c>
      <c r="C229" s="79" t="s">
        <v>728</v>
      </c>
      <c r="D229" s="115"/>
      <c r="E229" s="115" t="s">
        <v>210</v>
      </c>
      <c r="F229" s="116">
        <v>110</v>
      </c>
      <c r="G229" s="117">
        <v>200</v>
      </c>
      <c r="H229" s="118"/>
      <c r="I229" s="81" t="s">
        <v>38</v>
      </c>
      <c r="J229" s="79" t="s">
        <v>632</v>
      </c>
      <c r="K229" s="119">
        <f t="shared" si="1"/>
        <v>22000</v>
      </c>
      <c r="L229" s="83">
        <v>0</v>
      </c>
      <c r="M229" s="27"/>
    </row>
    <row r="230" spans="1:13" s="2" customFormat="1" ht="23.25" x14ac:dyDescent="0.25">
      <c r="A230" s="114">
        <v>203</v>
      </c>
      <c r="B230" s="78" t="s">
        <v>564</v>
      </c>
      <c r="C230" s="79" t="s">
        <v>728</v>
      </c>
      <c r="D230" s="115" t="s">
        <v>836</v>
      </c>
      <c r="E230" s="115" t="s">
        <v>201</v>
      </c>
      <c r="F230" s="116">
        <v>4</v>
      </c>
      <c r="G230" s="117">
        <v>15000</v>
      </c>
      <c r="H230" s="118"/>
      <c r="I230" s="81" t="s">
        <v>38</v>
      </c>
      <c r="J230" s="79" t="s">
        <v>632</v>
      </c>
      <c r="K230" s="119">
        <f t="shared" si="1"/>
        <v>60000</v>
      </c>
      <c r="L230" s="83">
        <v>0</v>
      </c>
      <c r="M230" s="27"/>
    </row>
    <row r="231" spans="1:13" s="2" customFormat="1" ht="24.75" customHeight="1" x14ac:dyDescent="0.25">
      <c r="A231" s="114">
        <v>204</v>
      </c>
      <c r="B231" s="78" t="s">
        <v>565</v>
      </c>
      <c r="C231" s="79" t="s">
        <v>728</v>
      </c>
      <c r="D231" s="115" t="s">
        <v>566</v>
      </c>
      <c r="E231" s="115" t="s">
        <v>209</v>
      </c>
      <c r="F231" s="116">
        <v>15</v>
      </c>
      <c r="G231" s="117">
        <v>500</v>
      </c>
      <c r="H231" s="118"/>
      <c r="I231" s="81" t="s">
        <v>38</v>
      </c>
      <c r="J231" s="138" t="s">
        <v>632</v>
      </c>
      <c r="K231" s="119">
        <f t="shared" si="1"/>
        <v>7500</v>
      </c>
      <c r="L231" s="83">
        <v>0</v>
      </c>
      <c r="M231" s="27"/>
    </row>
    <row r="232" spans="1:13" s="2" customFormat="1" ht="22.5" x14ac:dyDescent="0.25">
      <c r="A232" s="114">
        <v>205</v>
      </c>
      <c r="B232" s="78" t="s">
        <v>627</v>
      </c>
      <c r="C232" s="79" t="s">
        <v>728</v>
      </c>
      <c r="D232" s="115" t="s">
        <v>837</v>
      </c>
      <c r="E232" s="115" t="s">
        <v>209</v>
      </c>
      <c r="F232" s="116">
        <v>2</v>
      </c>
      <c r="G232" s="117">
        <v>13000</v>
      </c>
      <c r="H232" s="118"/>
      <c r="I232" s="81" t="s">
        <v>38</v>
      </c>
      <c r="J232" s="138" t="s">
        <v>844</v>
      </c>
      <c r="K232" s="119">
        <f t="shared" si="1"/>
        <v>26000</v>
      </c>
      <c r="L232" s="83">
        <v>0</v>
      </c>
      <c r="M232" s="27"/>
    </row>
    <row r="233" spans="1:13" s="2" customFormat="1" ht="22.5" x14ac:dyDescent="0.25">
      <c r="A233" s="114">
        <v>206</v>
      </c>
      <c r="B233" s="78" t="s">
        <v>839</v>
      </c>
      <c r="C233" s="79" t="s">
        <v>728</v>
      </c>
      <c r="D233" s="115" t="s">
        <v>838</v>
      </c>
      <c r="E233" s="115" t="s">
        <v>201</v>
      </c>
      <c r="F233" s="116">
        <v>150</v>
      </c>
      <c r="G233" s="117">
        <v>1300</v>
      </c>
      <c r="H233" s="118"/>
      <c r="I233" s="81" t="s">
        <v>38</v>
      </c>
      <c r="J233" s="79" t="s">
        <v>632</v>
      </c>
      <c r="K233" s="119">
        <f t="shared" si="1"/>
        <v>195000</v>
      </c>
      <c r="L233" s="83">
        <v>0</v>
      </c>
      <c r="M233" s="27"/>
    </row>
    <row r="234" spans="1:13" s="2" customFormat="1" ht="23.25" x14ac:dyDescent="0.25">
      <c r="A234" s="114">
        <v>207</v>
      </c>
      <c r="B234" s="78" t="s">
        <v>840</v>
      </c>
      <c r="C234" s="79" t="s">
        <v>728</v>
      </c>
      <c r="D234" s="115" t="s">
        <v>841</v>
      </c>
      <c r="E234" s="115" t="s">
        <v>209</v>
      </c>
      <c r="F234" s="116">
        <v>15</v>
      </c>
      <c r="G234" s="117">
        <v>1800</v>
      </c>
      <c r="H234" s="118"/>
      <c r="I234" s="81" t="s">
        <v>38</v>
      </c>
      <c r="J234" s="79" t="s">
        <v>632</v>
      </c>
      <c r="K234" s="119">
        <f t="shared" si="1"/>
        <v>27000</v>
      </c>
      <c r="L234" s="83"/>
      <c r="M234" s="27"/>
    </row>
    <row r="235" spans="1:13" s="2" customFormat="1" ht="22.5" x14ac:dyDescent="0.25">
      <c r="A235" s="114">
        <v>208</v>
      </c>
      <c r="B235" s="78" t="s">
        <v>842</v>
      </c>
      <c r="C235" s="79" t="s">
        <v>728</v>
      </c>
      <c r="D235" s="115" t="s">
        <v>843</v>
      </c>
      <c r="E235" s="115" t="s">
        <v>201</v>
      </c>
      <c r="F235" s="116">
        <v>15</v>
      </c>
      <c r="G235" s="117">
        <v>5000</v>
      </c>
      <c r="H235" s="118"/>
      <c r="I235" s="81" t="s">
        <v>38</v>
      </c>
      <c r="J235" s="79" t="s">
        <v>632</v>
      </c>
      <c r="K235" s="293">
        <f t="shared" si="1"/>
        <v>75000</v>
      </c>
      <c r="L235" s="83"/>
      <c r="M235" s="27"/>
    </row>
    <row r="236" spans="1:13" s="2" customFormat="1" ht="22.5" x14ac:dyDescent="0.25">
      <c r="A236" s="114">
        <v>209</v>
      </c>
      <c r="B236" s="78" t="s">
        <v>729</v>
      </c>
      <c r="C236" s="79" t="s">
        <v>728</v>
      </c>
      <c r="D236" s="115" t="s">
        <v>730</v>
      </c>
      <c r="E236" s="115" t="s">
        <v>209</v>
      </c>
      <c r="F236" s="116">
        <v>50</v>
      </c>
      <c r="G236" s="117">
        <v>300</v>
      </c>
      <c r="H236" s="118"/>
      <c r="I236" s="81" t="s">
        <v>161</v>
      </c>
      <c r="J236" s="79" t="s">
        <v>632</v>
      </c>
      <c r="K236" s="119">
        <f t="shared" ref="K236:K239" si="4">F236*G236</f>
        <v>15000</v>
      </c>
      <c r="L236" s="83">
        <v>0</v>
      </c>
      <c r="M236" s="27"/>
    </row>
    <row r="237" spans="1:13" s="2" customFormat="1" ht="23.25" x14ac:dyDescent="0.25">
      <c r="A237" s="114">
        <v>210</v>
      </c>
      <c r="B237" s="78" t="s">
        <v>732</v>
      </c>
      <c r="C237" s="79" t="s">
        <v>728</v>
      </c>
      <c r="D237" s="115" t="s">
        <v>731</v>
      </c>
      <c r="E237" s="115" t="s">
        <v>201</v>
      </c>
      <c r="F237" s="116">
        <v>10</v>
      </c>
      <c r="G237" s="117">
        <v>3500</v>
      </c>
      <c r="H237" s="118"/>
      <c r="I237" s="81" t="s">
        <v>161</v>
      </c>
      <c r="J237" s="79" t="s">
        <v>632</v>
      </c>
      <c r="K237" s="119">
        <f t="shared" si="4"/>
        <v>35000</v>
      </c>
      <c r="L237" s="83">
        <v>0</v>
      </c>
      <c r="M237" s="27"/>
    </row>
    <row r="238" spans="1:13" s="2" customFormat="1" ht="23.25" x14ac:dyDescent="0.25">
      <c r="A238" s="114">
        <v>211</v>
      </c>
      <c r="B238" s="78" t="s">
        <v>733</v>
      </c>
      <c r="C238" s="79" t="s">
        <v>728</v>
      </c>
      <c r="D238" s="115" t="s">
        <v>731</v>
      </c>
      <c r="E238" s="115" t="s">
        <v>209</v>
      </c>
      <c r="F238" s="116">
        <v>10</v>
      </c>
      <c r="G238" s="117">
        <v>3500</v>
      </c>
      <c r="H238" s="118"/>
      <c r="I238" s="81" t="s">
        <v>161</v>
      </c>
      <c r="J238" s="79" t="s">
        <v>632</v>
      </c>
      <c r="K238" s="119">
        <f t="shared" si="4"/>
        <v>35000</v>
      </c>
      <c r="L238" s="83">
        <v>0</v>
      </c>
      <c r="M238" s="27"/>
    </row>
    <row r="239" spans="1:13" s="2" customFormat="1" ht="24.75" x14ac:dyDescent="0.25">
      <c r="A239" s="114">
        <v>212</v>
      </c>
      <c r="B239" s="78" t="s">
        <v>845</v>
      </c>
      <c r="C239" s="79" t="s">
        <v>728</v>
      </c>
      <c r="D239" s="115" t="s">
        <v>846</v>
      </c>
      <c r="E239" s="115" t="s">
        <v>209</v>
      </c>
      <c r="F239" s="116">
        <v>20</v>
      </c>
      <c r="G239" s="117">
        <v>3500</v>
      </c>
      <c r="H239" s="118"/>
      <c r="I239" s="81" t="s">
        <v>161</v>
      </c>
      <c r="J239" s="79" t="s">
        <v>632</v>
      </c>
      <c r="K239" s="119">
        <f t="shared" si="4"/>
        <v>70000</v>
      </c>
      <c r="L239" s="83">
        <v>0</v>
      </c>
      <c r="M239" s="27"/>
    </row>
    <row r="240" spans="1:13" s="2" customFormat="1" ht="15.75" thickBot="1" x14ac:dyDescent="0.3">
      <c r="A240" s="261"/>
      <c r="B240" s="161"/>
      <c r="C240" s="262"/>
      <c r="D240" s="263"/>
      <c r="E240" s="263"/>
      <c r="F240" s="264"/>
      <c r="G240" s="265"/>
      <c r="H240" s="266"/>
      <c r="I240" s="267"/>
      <c r="J240" s="268" t="s">
        <v>24</v>
      </c>
      <c r="K240" s="310">
        <f>SUM(K227:K239)</f>
        <v>1122500</v>
      </c>
      <c r="L240" s="269"/>
      <c r="M240" s="27"/>
    </row>
    <row r="241" spans="1:15" s="2" customFormat="1" ht="68.25" customHeight="1" thickBot="1" x14ac:dyDescent="0.3">
      <c r="A241" s="294"/>
      <c r="B241" s="295"/>
      <c r="C241" s="296"/>
      <c r="D241" s="297"/>
      <c r="E241" s="297"/>
      <c r="F241" s="298"/>
      <c r="G241" s="299"/>
      <c r="H241" s="300"/>
      <c r="I241" s="301"/>
      <c r="J241" s="302" t="s">
        <v>638</v>
      </c>
      <c r="K241" s="354">
        <v>8508378</v>
      </c>
      <c r="L241" s="303"/>
      <c r="M241" s="27"/>
    </row>
    <row r="242" spans="1:15" s="2" customFormat="1" x14ac:dyDescent="0.25">
      <c r="A242" s="365" t="s">
        <v>150</v>
      </c>
      <c r="B242" s="366"/>
      <c r="C242" s="366"/>
      <c r="D242" s="366"/>
      <c r="E242" s="366"/>
      <c r="F242" s="366"/>
      <c r="G242" s="366"/>
      <c r="H242" s="366"/>
      <c r="I242" s="366"/>
      <c r="J242" s="366"/>
      <c r="K242" s="366"/>
      <c r="L242" s="367"/>
      <c r="M242" s="27"/>
    </row>
    <row r="243" spans="1:15" s="2" customFormat="1" ht="24.75" x14ac:dyDescent="0.25">
      <c r="A243" s="142">
        <v>213</v>
      </c>
      <c r="B243" s="200" t="s">
        <v>741</v>
      </c>
      <c r="C243" s="79" t="s">
        <v>636</v>
      </c>
      <c r="D243" s="143"/>
      <c r="E243" s="143" t="s">
        <v>214</v>
      </c>
      <c r="F243" s="144">
        <v>12</v>
      </c>
      <c r="G243" s="227">
        <v>25760</v>
      </c>
      <c r="H243" s="146"/>
      <c r="I243" s="147" t="s">
        <v>478</v>
      </c>
      <c r="J243" s="79" t="s">
        <v>632</v>
      </c>
      <c r="K243" s="119">
        <f>F243*G243</f>
        <v>309120</v>
      </c>
      <c r="L243" s="229">
        <v>0</v>
      </c>
      <c r="M243" s="27"/>
    </row>
    <row r="244" spans="1:15" s="2" customFormat="1" ht="56.25" x14ac:dyDescent="0.25">
      <c r="A244" s="142">
        <v>214</v>
      </c>
      <c r="B244" s="200" t="s">
        <v>556</v>
      </c>
      <c r="C244" s="79" t="s">
        <v>740</v>
      </c>
      <c r="D244" s="143"/>
      <c r="E244" s="143" t="s">
        <v>214</v>
      </c>
      <c r="F244" s="144">
        <v>1</v>
      </c>
      <c r="G244" s="227">
        <v>120000</v>
      </c>
      <c r="H244" s="146"/>
      <c r="I244" s="147" t="s">
        <v>189</v>
      </c>
      <c r="J244" s="79" t="s">
        <v>632</v>
      </c>
      <c r="K244" s="119">
        <f>F244*G244</f>
        <v>120000</v>
      </c>
      <c r="L244" s="229">
        <v>0</v>
      </c>
      <c r="M244" s="27"/>
    </row>
    <row r="245" spans="1:15" s="2" customFormat="1" ht="24.75" x14ac:dyDescent="0.25">
      <c r="A245" s="142">
        <v>215</v>
      </c>
      <c r="B245" s="200" t="s">
        <v>742</v>
      </c>
      <c r="C245" s="79" t="s">
        <v>636</v>
      </c>
      <c r="D245" s="143"/>
      <c r="E245" s="143" t="s">
        <v>214</v>
      </c>
      <c r="F245" s="144">
        <v>1</v>
      </c>
      <c r="G245" s="227">
        <v>150000</v>
      </c>
      <c r="H245" s="146"/>
      <c r="I245" s="147" t="s">
        <v>20</v>
      </c>
      <c r="J245" s="79" t="s">
        <v>632</v>
      </c>
      <c r="K245" s="149">
        <f>F245*G245</f>
        <v>150000</v>
      </c>
      <c r="L245" s="229">
        <v>0</v>
      </c>
      <c r="M245" s="27"/>
    </row>
    <row r="246" spans="1:15" s="2" customFormat="1" ht="36.75" customHeight="1" x14ac:dyDescent="0.25">
      <c r="A246" s="142">
        <v>216</v>
      </c>
      <c r="B246" s="139" t="s">
        <v>179</v>
      </c>
      <c r="C246" s="150" t="s">
        <v>636</v>
      </c>
      <c r="D246" s="151" t="s">
        <v>194</v>
      </c>
      <c r="E246" s="143" t="s">
        <v>214</v>
      </c>
      <c r="F246" s="152">
        <v>1</v>
      </c>
      <c r="G246" s="153">
        <v>305000</v>
      </c>
      <c r="H246" s="154"/>
      <c r="I246" s="155" t="s">
        <v>162</v>
      </c>
      <c r="J246" s="79" t="s">
        <v>632</v>
      </c>
      <c r="K246" s="149">
        <f t="shared" ref="K246:K280" si="5">F246*G246</f>
        <v>305000</v>
      </c>
      <c r="L246" s="229">
        <v>0</v>
      </c>
      <c r="M246" s="27"/>
    </row>
    <row r="247" spans="1:15" s="2" customFormat="1" ht="68.25" x14ac:dyDescent="0.25">
      <c r="A247" s="142">
        <v>217</v>
      </c>
      <c r="B247" s="139" t="s">
        <v>151</v>
      </c>
      <c r="C247" s="150" t="s">
        <v>636</v>
      </c>
      <c r="D247" s="151" t="s">
        <v>194</v>
      </c>
      <c r="E247" s="151" t="s">
        <v>214</v>
      </c>
      <c r="F247" s="152">
        <v>1</v>
      </c>
      <c r="G247" s="153">
        <v>280000</v>
      </c>
      <c r="H247" s="154"/>
      <c r="I247" s="155" t="s">
        <v>162</v>
      </c>
      <c r="J247" s="79" t="s">
        <v>632</v>
      </c>
      <c r="K247" s="149">
        <f t="shared" si="5"/>
        <v>280000</v>
      </c>
      <c r="L247" s="229">
        <v>0</v>
      </c>
      <c r="M247" s="27"/>
    </row>
    <row r="248" spans="1:15" s="2" customFormat="1" ht="34.5" x14ac:dyDescent="0.25">
      <c r="A248" s="142">
        <v>218</v>
      </c>
      <c r="B248" s="139" t="s">
        <v>152</v>
      </c>
      <c r="C248" s="150" t="s">
        <v>636</v>
      </c>
      <c r="D248" s="156" t="s">
        <v>152</v>
      </c>
      <c r="E248" s="156" t="s">
        <v>847</v>
      </c>
      <c r="F248" s="152">
        <v>114</v>
      </c>
      <c r="G248" s="153">
        <v>6989</v>
      </c>
      <c r="H248" s="154"/>
      <c r="I248" s="155" t="s">
        <v>628</v>
      </c>
      <c r="J248" s="79" t="s">
        <v>632</v>
      </c>
      <c r="K248" s="149">
        <f t="shared" si="5"/>
        <v>796746</v>
      </c>
      <c r="L248" s="229">
        <v>0</v>
      </c>
      <c r="M248" s="27"/>
    </row>
    <row r="249" spans="1:15" s="2" customFormat="1" ht="45.75" x14ac:dyDescent="0.25">
      <c r="A249" s="142">
        <v>219</v>
      </c>
      <c r="B249" s="139" t="s">
        <v>153</v>
      </c>
      <c r="C249" s="150" t="s">
        <v>636</v>
      </c>
      <c r="D249" s="157" t="s">
        <v>153</v>
      </c>
      <c r="E249" s="157" t="s">
        <v>214</v>
      </c>
      <c r="F249" s="152">
        <v>12</v>
      </c>
      <c r="G249" s="153">
        <v>30417</v>
      </c>
      <c r="H249" s="154"/>
      <c r="I249" s="155" t="s">
        <v>478</v>
      </c>
      <c r="J249" s="79" t="s">
        <v>632</v>
      </c>
      <c r="K249" s="149">
        <f t="shared" si="5"/>
        <v>365004</v>
      </c>
      <c r="L249" s="229">
        <v>0</v>
      </c>
      <c r="M249" s="27"/>
    </row>
    <row r="250" spans="1:15" s="2" customFormat="1" ht="23.25" x14ac:dyDescent="0.25">
      <c r="A250" s="142">
        <v>220</v>
      </c>
      <c r="B250" s="139" t="s">
        <v>154</v>
      </c>
      <c r="C250" s="150" t="s">
        <v>636</v>
      </c>
      <c r="D250" s="156" t="s">
        <v>195</v>
      </c>
      <c r="E250" s="156" t="s">
        <v>214</v>
      </c>
      <c r="F250" s="152">
        <v>12</v>
      </c>
      <c r="G250" s="153">
        <v>10746.05</v>
      </c>
      <c r="H250" s="154"/>
      <c r="I250" s="155" t="s">
        <v>478</v>
      </c>
      <c r="J250" s="79" t="s">
        <v>632</v>
      </c>
      <c r="K250" s="149">
        <v>128953</v>
      </c>
      <c r="L250" s="229">
        <v>0</v>
      </c>
      <c r="M250" s="27"/>
    </row>
    <row r="251" spans="1:15" s="2" customFormat="1" ht="24.75" x14ac:dyDescent="0.25">
      <c r="A251" s="142">
        <v>221</v>
      </c>
      <c r="B251" s="139" t="s">
        <v>155</v>
      </c>
      <c r="C251" s="150" t="s">
        <v>728</v>
      </c>
      <c r="D251" s="151" t="s">
        <v>196</v>
      </c>
      <c r="E251" s="151" t="s">
        <v>214</v>
      </c>
      <c r="F251" s="152">
        <v>12</v>
      </c>
      <c r="G251" s="153">
        <v>4000</v>
      </c>
      <c r="H251" s="154"/>
      <c r="I251" s="155" t="s">
        <v>20</v>
      </c>
      <c r="J251" s="79" t="s">
        <v>632</v>
      </c>
      <c r="K251" s="149">
        <f t="shared" si="5"/>
        <v>48000</v>
      </c>
      <c r="L251" s="229">
        <v>0</v>
      </c>
      <c r="M251" s="27"/>
    </row>
    <row r="252" spans="1:15" s="2" customFormat="1" ht="35.25" customHeight="1" x14ac:dyDescent="0.25">
      <c r="A252" s="142">
        <v>222</v>
      </c>
      <c r="B252" s="139" t="s">
        <v>156</v>
      </c>
      <c r="C252" s="150" t="s">
        <v>728</v>
      </c>
      <c r="D252" s="157" t="s">
        <v>156</v>
      </c>
      <c r="E252" s="157" t="s">
        <v>214</v>
      </c>
      <c r="F252" s="152">
        <v>1</v>
      </c>
      <c r="G252" s="153">
        <v>136000</v>
      </c>
      <c r="H252" s="154"/>
      <c r="I252" s="155" t="s">
        <v>162</v>
      </c>
      <c r="J252" s="79" t="s">
        <v>632</v>
      </c>
      <c r="K252" s="149">
        <f t="shared" si="5"/>
        <v>136000</v>
      </c>
      <c r="L252" s="229">
        <v>0</v>
      </c>
      <c r="M252" s="27"/>
      <c r="N252" s="28" t="e">
        <f>#REF!-M165</f>
        <v>#REF!</v>
      </c>
      <c r="O252" s="2" t="e">
        <f>N252*#REF!</f>
        <v>#REF!</v>
      </c>
    </row>
    <row r="253" spans="1:15" s="2" customFormat="1" ht="24.75" x14ac:dyDescent="0.25">
      <c r="A253" s="142">
        <v>223</v>
      </c>
      <c r="B253" s="139" t="s">
        <v>157</v>
      </c>
      <c r="C253" s="150" t="s">
        <v>728</v>
      </c>
      <c r="D253" s="157" t="s">
        <v>157</v>
      </c>
      <c r="E253" s="157" t="s">
        <v>214</v>
      </c>
      <c r="F253" s="152">
        <v>1</v>
      </c>
      <c r="G253" s="153">
        <v>201600</v>
      </c>
      <c r="H253" s="154"/>
      <c r="I253" s="155" t="s">
        <v>162</v>
      </c>
      <c r="J253" s="79" t="s">
        <v>632</v>
      </c>
      <c r="K253" s="149">
        <f t="shared" si="5"/>
        <v>201600</v>
      </c>
      <c r="L253" s="229">
        <v>0</v>
      </c>
      <c r="M253" s="27"/>
      <c r="N253" s="28" t="e">
        <f>#REF!-M166</f>
        <v>#REF!</v>
      </c>
      <c r="O253" s="2" t="e">
        <f>N253*#REF!</f>
        <v>#REF!</v>
      </c>
    </row>
    <row r="254" spans="1:15" s="2" customFormat="1" ht="36.75" x14ac:dyDescent="0.25">
      <c r="A254" s="142">
        <v>224</v>
      </c>
      <c r="B254" s="139" t="s">
        <v>734</v>
      </c>
      <c r="C254" s="150" t="s">
        <v>728</v>
      </c>
      <c r="D254" s="157" t="s">
        <v>735</v>
      </c>
      <c r="E254" s="157" t="s">
        <v>214</v>
      </c>
      <c r="F254" s="152">
        <v>12</v>
      </c>
      <c r="G254" s="153">
        <v>65500</v>
      </c>
      <c r="H254" s="154"/>
      <c r="I254" s="155" t="s">
        <v>478</v>
      </c>
      <c r="J254" s="79" t="s">
        <v>632</v>
      </c>
      <c r="K254" s="149">
        <f t="shared" si="5"/>
        <v>786000</v>
      </c>
      <c r="L254" s="229">
        <v>0</v>
      </c>
      <c r="M254" s="27"/>
    </row>
    <row r="255" spans="1:15" s="2" customFormat="1" ht="22.5" x14ac:dyDescent="0.25">
      <c r="A255" s="142">
        <v>225</v>
      </c>
      <c r="B255" s="139" t="s">
        <v>159</v>
      </c>
      <c r="C255" s="150" t="s">
        <v>728</v>
      </c>
      <c r="D255" s="157" t="s">
        <v>159</v>
      </c>
      <c r="E255" s="157" t="s">
        <v>214</v>
      </c>
      <c r="F255" s="152">
        <v>40</v>
      </c>
      <c r="G255" s="153">
        <v>2500</v>
      </c>
      <c r="H255" s="154"/>
      <c r="I255" s="155" t="s">
        <v>554</v>
      </c>
      <c r="J255" s="79" t="s">
        <v>632</v>
      </c>
      <c r="K255" s="149">
        <f t="shared" si="5"/>
        <v>100000</v>
      </c>
      <c r="L255" s="229">
        <v>0</v>
      </c>
      <c r="M255" s="27"/>
      <c r="O255" s="2" t="e">
        <f>SUM(O252:O253)</f>
        <v>#REF!</v>
      </c>
    </row>
    <row r="256" spans="1:15" s="2" customFormat="1" ht="24.75" x14ac:dyDescent="0.25">
      <c r="A256" s="142">
        <v>226</v>
      </c>
      <c r="B256" s="139" t="s">
        <v>479</v>
      </c>
      <c r="C256" s="150" t="s">
        <v>728</v>
      </c>
      <c r="D256" s="157" t="s">
        <v>479</v>
      </c>
      <c r="E256" s="157" t="s">
        <v>214</v>
      </c>
      <c r="F256" s="152">
        <v>12</v>
      </c>
      <c r="G256" s="153">
        <v>42200</v>
      </c>
      <c r="H256" s="154"/>
      <c r="I256" s="155" t="s">
        <v>478</v>
      </c>
      <c r="J256" s="79" t="s">
        <v>632</v>
      </c>
      <c r="K256" s="149">
        <f t="shared" si="5"/>
        <v>506400</v>
      </c>
      <c r="L256" s="229">
        <v>0</v>
      </c>
      <c r="M256" s="27"/>
    </row>
    <row r="257" spans="1:13" s="2" customFormat="1" ht="24.75" x14ac:dyDescent="0.25">
      <c r="A257" s="142">
        <v>227</v>
      </c>
      <c r="B257" s="139" t="s">
        <v>736</v>
      </c>
      <c r="C257" s="150" t="s">
        <v>728</v>
      </c>
      <c r="D257" s="157"/>
      <c r="E257" s="157" t="s">
        <v>214</v>
      </c>
      <c r="F257" s="152">
        <v>12</v>
      </c>
      <c r="G257" s="153">
        <v>32750</v>
      </c>
      <c r="H257" s="154"/>
      <c r="I257" s="155" t="s">
        <v>478</v>
      </c>
      <c r="J257" s="79" t="s">
        <v>632</v>
      </c>
      <c r="K257" s="149">
        <f t="shared" si="5"/>
        <v>393000</v>
      </c>
      <c r="L257" s="229">
        <v>0</v>
      </c>
      <c r="M257" s="27"/>
    </row>
    <row r="258" spans="1:13" s="2" customFormat="1" ht="57" x14ac:dyDescent="0.25">
      <c r="A258" s="142">
        <v>228</v>
      </c>
      <c r="B258" s="139" t="s">
        <v>557</v>
      </c>
      <c r="C258" s="150" t="s">
        <v>746</v>
      </c>
      <c r="D258" s="158" t="s">
        <v>185</v>
      </c>
      <c r="E258" s="158" t="s">
        <v>214</v>
      </c>
      <c r="F258" s="152">
        <v>2</v>
      </c>
      <c r="G258" s="153">
        <v>31780</v>
      </c>
      <c r="H258" s="154"/>
      <c r="I258" s="155" t="s">
        <v>184</v>
      </c>
      <c r="J258" s="79" t="s">
        <v>632</v>
      </c>
      <c r="K258" s="149">
        <f t="shared" si="5"/>
        <v>63560</v>
      </c>
      <c r="L258" s="229">
        <v>0</v>
      </c>
      <c r="M258" s="27"/>
    </row>
    <row r="259" spans="1:13" s="2" customFormat="1" ht="56.25" x14ac:dyDescent="0.25">
      <c r="A259" s="142">
        <v>229</v>
      </c>
      <c r="B259" s="139" t="s">
        <v>867</v>
      </c>
      <c r="C259" s="150" t="s">
        <v>745</v>
      </c>
      <c r="D259" s="158"/>
      <c r="E259" s="158" t="s">
        <v>214</v>
      </c>
      <c r="F259" s="152">
        <v>1</v>
      </c>
      <c r="G259" s="153">
        <v>53500</v>
      </c>
      <c r="H259" s="154"/>
      <c r="I259" s="155" t="s">
        <v>20</v>
      </c>
      <c r="J259" s="79" t="s">
        <v>632</v>
      </c>
      <c r="K259" s="149">
        <f t="shared" si="5"/>
        <v>53500</v>
      </c>
      <c r="L259" s="229">
        <v>0</v>
      </c>
      <c r="M259" s="27"/>
    </row>
    <row r="260" spans="1:13" s="2" customFormat="1" ht="31.5" customHeight="1" x14ac:dyDescent="0.25">
      <c r="A260" s="142">
        <v>230</v>
      </c>
      <c r="B260" s="139" t="s">
        <v>553</v>
      </c>
      <c r="C260" s="150" t="s">
        <v>728</v>
      </c>
      <c r="D260" s="158" t="s">
        <v>553</v>
      </c>
      <c r="E260" s="158" t="s">
        <v>214</v>
      </c>
      <c r="F260" s="152">
        <v>1</v>
      </c>
      <c r="G260" s="153"/>
      <c r="H260" s="154"/>
      <c r="I260" s="155" t="s">
        <v>38</v>
      </c>
      <c r="J260" s="79" t="s">
        <v>632</v>
      </c>
      <c r="K260" s="149">
        <v>236700</v>
      </c>
      <c r="L260" s="229"/>
      <c r="M260" s="27"/>
    </row>
    <row r="261" spans="1:13" s="2" customFormat="1" ht="45" customHeight="1" x14ac:dyDescent="0.25">
      <c r="A261" s="142">
        <v>231</v>
      </c>
      <c r="B261" s="139" t="s">
        <v>866</v>
      </c>
      <c r="C261" s="150" t="s">
        <v>198</v>
      </c>
      <c r="D261" s="158"/>
      <c r="E261" s="158" t="s">
        <v>214</v>
      </c>
      <c r="F261" s="152">
        <v>2</v>
      </c>
      <c r="G261" s="153">
        <v>12500</v>
      </c>
      <c r="H261" s="154"/>
      <c r="I261" s="155" t="s">
        <v>558</v>
      </c>
      <c r="J261" s="79" t="s">
        <v>632</v>
      </c>
      <c r="K261" s="149">
        <f t="shared" si="5"/>
        <v>25000</v>
      </c>
      <c r="L261" s="229">
        <v>0</v>
      </c>
      <c r="M261" s="27"/>
    </row>
    <row r="262" spans="1:13" s="2" customFormat="1" ht="67.5" x14ac:dyDescent="0.25">
      <c r="A262" s="142">
        <v>232</v>
      </c>
      <c r="B262" s="139" t="s">
        <v>559</v>
      </c>
      <c r="C262" s="150" t="s">
        <v>747</v>
      </c>
      <c r="D262" s="158"/>
      <c r="E262" s="158" t="s">
        <v>214</v>
      </c>
      <c r="F262" s="152">
        <v>1</v>
      </c>
      <c r="G262" s="153">
        <v>85115</v>
      </c>
      <c r="H262" s="154"/>
      <c r="I262" s="155" t="s">
        <v>558</v>
      </c>
      <c r="J262" s="79" t="s">
        <v>632</v>
      </c>
      <c r="K262" s="149">
        <f t="shared" si="5"/>
        <v>85115</v>
      </c>
      <c r="L262" s="229">
        <v>0</v>
      </c>
      <c r="M262" s="27"/>
    </row>
    <row r="263" spans="1:13" s="2" customFormat="1" ht="23.25" x14ac:dyDescent="0.25">
      <c r="A263" s="142">
        <v>233</v>
      </c>
      <c r="B263" s="139" t="s">
        <v>629</v>
      </c>
      <c r="C263" s="150" t="s">
        <v>728</v>
      </c>
      <c r="D263" s="158"/>
      <c r="E263" s="158" t="s">
        <v>214</v>
      </c>
      <c r="F263" s="152">
        <v>1</v>
      </c>
      <c r="G263" s="153">
        <v>210000</v>
      </c>
      <c r="H263" s="154"/>
      <c r="I263" s="155" t="s">
        <v>16</v>
      </c>
      <c r="J263" s="79" t="s">
        <v>632</v>
      </c>
      <c r="K263" s="149">
        <f t="shared" si="5"/>
        <v>210000</v>
      </c>
      <c r="L263" s="229">
        <v>0</v>
      </c>
      <c r="M263" s="27"/>
    </row>
    <row r="264" spans="1:13" s="2" customFormat="1" ht="67.5" x14ac:dyDescent="0.25">
      <c r="A264" s="142">
        <v>234</v>
      </c>
      <c r="B264" s="139" t="s">
        <v>560</v>
      </c>
      <c r="C264" s="150" t="s">
        <v>198</v>
      </c>
      <c r="D264" s="157"/>
      <c r="E264" s="158" t="s">
        <v>214</v>
      </c>
      <c r="F264" s="152">
        <v>2</v>
      </c>
      <c r="G264" s="153">
        <v>410914</v>
      </c>
      <c r="H264" s="154"/>
      <c r="I264" s="155" t="s">
        <v>558</v>
      </c>
      <c r="J264" s="79" t="s">
        <v>632</v>
      </c>
      <c r="K264" s="149">
        <f t="shared" si="5"/>
        <v>821828</v>
      </c>
      <c r="L264" s="229">
        <v>0</v>
      </c>
      <c r="M264" s="27"/>
    </row>
    <row r="265" spans="1:13" s="2" customFormat="1" ht="67.5" x14ac:dyDescent="0.25">
      <c r="A265" s="142">
        <v>235</v>
      </c>
      <c r="B265" s="139" t="s">
        <v>561</v>
      </c>
      <c r="C265" s="150" t="s">
        <v>198</v>
      </c>
      <c r="D265" s="157"/>
      <c r="E265" s="158" t="s">
        <v>214</v>
      </c>
      <c r="F265" s="152">
        <v>2</v>
      </c>
      <c r="G265" s="153">
        <v>331720</v>
      </c>
      <c r="H265" s="154"/>
      <c r="I265" s="155" t="s">
        <v>558</v>
      </c>
      <c r="J265" s="79" t="s">
        <v>632</v>
      </c>
      <c r="K265" s="149">
        <f t="shared" si="5"/>
        <v>663440</v>
      </c>
      <c r="L265" s="229">
        <v>0</v>
      </c>
      <c r="M265" s="27"/>
    </row>
    <row r="266" spans="1:13" s="2" customFormat="1" ht="22.5" x14ac:dyDescent="0.25">
      <c r="A266" s="142">
        <v>236</v>
      </c>
      <c r="B266" s="139" t="s">
        <v>858</v>
      </c>
      <c r="C266" s="150" t="s">
        <v>728</v>
      </c>
      <c r="D266" s="157"/>
      <c r="E266" s="158" t="s">
        <v>214</v>
      </c>
      <c r="F266" s="152">
        <v>1</v>
      </c>
      <c r="G266" s="153">
        <v>300000</v>
      </c>
      <c r="H266" s="154"/>
      <c r="I266" s="155" t="s">
        <v>20</v>
      </c>
      <c r="J266" s="79" t="s">
        <v>632</v>
      </c>
      <c r="K266" s="149">
        <f t="shared" si="5"/>
        <v>300000</v>
      </c>
      <c r="L266" s="229"/>
      <c r="M266" s="27"/>
    </row>
    <row r="267" spans="1:13" s="2" customFormat="1" ht="34.5" customHeight="1" x14ac:dyDescent="0.25">
      <c r="A267" s="142">
        <v>237</v>
      </c>
      <c r="B267" s="139" t="s">
        <v>855</v>
      </c>
      <c r="C267" s="150" t="s">
        <v>856</v>
      </c>
      <c r="D267" s="157"/>
      <c r="E267" s="158" t="s">
        <v>214</v>
      </c>
      <c r="F267" s="152">
        <v>1</v>
      </c>
      <c r="G267" s="153">
        <v>120000</v>
      </c>
      <c r="H267" s="154"/>
      <c r="I267" s="155" t="s">
        <v>857</v>
      </c>
      <c r="J267" s="79" t="s">
        <v>632</v>
      </c>
      <c r="K267" s="149">
        <f t="shared" si="5"/>
        <v>120000</v>
      </c>
      <c r="L267" s="229"/>
      <c r="M267" s="27"/>
    </row>
    <row r="268" spans="1:13" s="2" customFormat="1" ht="34.5" customHeight="1" x14ac:dyDescent="0.25">
      <c r="A268" s="142">
        <v>238</v>
      </c>
      <c r="B268" s="139" t="s">
        <v>493</v>
      </c>
      <c r="C268" s="150" t="s">
        <v>728</v>
      </c>
      <c r="D268" s="199" t="s">
        <v>493</v>
      </c>
      <c r="E268" s="158" t="s">
        <v>214</v>
      </c>
      <c r="F268" s="152">
        <v>2</v>
      </c>
      <c r="G268" s="153">
        <v>330000</v>
      </c>
      <c r="H268" s="154"/>
      <c r="I268" s="155" t="s">
        <v>494</v>
      </c>
      <c r="J268" s="79" t="s">
        <v>632</v>
      </c>
      <c r="K268" s="149">
        <f t="shared" si="5"/>
        <v>660000</v>
      </c>
      <c r="L268" s="229">
        <v>0</v>
      </c>
      <c r="M268" s="27"/>
    </row>
    <row r="269" spans="1:13" s="2" customFormat="1" ht="24.75" x14ac:dyDescent="0.25">
      <c r="A269" s="142">
        <v>239</v>
      </c>
      <c r="B269" s="139" t="s">
        <v>850</v>
      </c>
      <c r="C269" s="150" t="s">
        <v>728</v>
      </c>
      <c r="D269" s="199"/>
      <c r="E269" s="158" t="s">
        <v>214</v>
      </c>
      <c r="F269" s="152">
        <v>20</v>
      </c>
      <c r="G269" s="153">
        <v>3200</v>
      </c>
      <c r="H269" s="154"/>
      <c r="I269" s="155" t="s">
        <v>554</v>
      </c>
      <c r="J269" s="79" t="s">
        <v>632</v>
      </c>
      <c r="K269" s="149">
        <f t="shared" si="5"/>
        <v>64000</v>
      </c>
      <c r="L269" s="229"/>
      <c r="M269" s="27"/>
    </row>
    <row r="270" spans="1:13" s="2" customFormat="1" ht="41.25" customHeight="1" x14ac:dyDescent="0.25">
      <c r="A270" s="142">
        <v>240</v>
      </c>
      <c r="B270" s="139" t="s">
        <v>737</v>
      </c>
      <c r="C270" s="150" t="s">
        <v>745</v>
      </c>
      <c r="D270" s="157" t="s">
        <v>738</v>
      </c>
      <c r="E270" s="158" t="s">
        <v>214</v>
      </c>
      <c r="F270" s="152">
        <v>12</v>
      </c>
      <c r="G270" s="153">
        <v>45000</v>
      </c>
      <c r="H270" s="154"/>
      <c r="I270" s="155" t="s">
        <v>16</v>
      </c>
      <c r="J270" s="79" t="s">
        <v>632</v>
      </c>
      <c r="K270" s="149">
        <f t="shared" si="5"/>
        <v>540000</v>
      </c>
      <c r="L270" s="229"/>
      <c r="M270" s="27"/>
    </row>
    <row r="271" spans="1:13" s="2" customFormat="1" ht="25.5" customHeight="1" x14ac:dyDescent="0.25">
      <c r="A271" s="142">
        <v>241</v>
      </c>
      <c r="B271" s="139" t="s">
        <v>851</v>
      </c>
      <c r="C271" s="150" t="s">
        <v>728</v>
      </c>
      <c r="D271" s="157"/>
      <c r="E271" s="158" t="s">
        <v>214</v>
      </c>
      <c r="F271" s="152">
        <v>1</v>
      </c>
      <c r="G271" s="153">
        <v>170000</v>
      </c>
      <c r="H271" s="154"/>
      <c r="I271" s="155" t="s">
        <v>852</v>
      </c>
      <c r="J271" s="79" t="s">
        <v>632</v>
      </c>
      <c r="K271" s="149">
        <f t="shared" si="5"/>
        <v>170000</v>
      </c>
      <c r="L271" s="229"/>
      <c r="M271" s="27"/>
    </row>
    <row r="272" spans="1:13" s="2" customFormat="1" ht="24.75" x14ac:dyDescent="0.25">
      <c r="A272" s="142">
        <v>242</v>
      </c>
      <c r="B272" s="139" t="s">
        <v>739</v>
      </c>
      <c r="C272" s="150" t="s">
        <v>728</v>
      </c>
      <c r="D272" s="157"/>
      <c r="E272" s="158" t="s">
        <v>214</v>
      </c>
      <c r="F272" s="152">
        <v>19</v>
      </c>
      <c r="G272" s="153">
        <v>9000</v>
      </c>
      <c r="H272" s="154"/>
      <c r="I272" s="155" t="s">
        <v>38</v>
      </c>
      <c r="J272" s="79" t="s">
        <v>632</v>
      </c>
      <c r="K272" s="149">
        <f t="shared" si="5"/>
        <v>171000</v>
      </c>
      <c r="L272" s="229">
        <v>0</v>
      </c>
      <c r="M272" s="27"/>
    </row>
    <row r="273" spans="1:13" s="2" customFormat="1" ht="28.5" customHeight="1" x14ac:dyDescent="0.25">
      <c r="A273" s="142">
        <v>243</v>
      </c>
      <c r="B273" s="139" t="s">
        <v>854</v>
      </c>
      <c r="C273" s="150" t="s">
        <v>728</v>
      </c>
      <c r="D273" s="157"/>
      <c r="E273" s="158" t="s">
        <v>214</v>
      </c>
      <c r="F273" s="152">
        <v>1</v>
      </c>
      <c r="G273" s="153">
        <v>767300</v>
      </c>
      <c r="H273" s="154"/>
      <c r="I273" s="155" t="s">
        <v>19</v>
      </c>
      <c r="J273" s="79" t="s">
        <v>632</v>
      </c>
      <c r="K273" s="149">
        <f t="shared" si="5"/>
        <v>767300</v>
      </c>
      <c r="L273" s="229"/>
      <c r="M273" s="27"/>
    </row>
    <row r="274" spans="1:13" s="2" customFormat="1" ht="28.5" customHeight="1" x14ac:dyDescent="0.25">
      <c r="A274" s="142">
        <v>244</v>
      </c>
      <c r="B274" s="139" t="s">
        <v>743</v>
      </c>
      <c r="C274" s="150" t="s">
        <v>744</v>
      </c>
      <c r="D274" s="157"/>
      <c r="E274" s="158" t="s">
        <v>214</v>
      </c>
      <c r="F274" s="152">
        <v>1</v>
      </c>
      <c r="G274" s="153">
        <v>19700</v>
      </c>
      <c r="H274" s="154"/>
      <c r="I274" s="155" t="s">
        <v>555</v>
      </c>
      <c r="J274" s="79" t="s">
        <v>632</v>
      </c>
      <c r="K274" s="149">
        <f t="shared" si="5"/>
        <v>19700</v>
      </c>
      <c r="L274" s="229"/>
      <c r="M274" s="27"/>
    </row>
    <row r="275" spans="1:13" s="2" customFormat="1" ht="75" customHeight="1" x14ac:dyDescent="0.25">
      <c r="A275" s="142">
        <v>245</v>
      </c>
      <c r="B275" s="139" t="s">
        <v>853</v>
      </c>
      <c r="C275" s="150" t="s">
        <v>728</v>
      </c>
      <c r="D275" s="157"/>
      <c r="E275" s="158" t="s">
        <v>214</v>
      </c>
      <c r="F275" s="152">
        <v>1</v>
      </c>
      <c r="G275" s="153">
        <v>804900</v>
      </c>
      <c r="H275" s="154"/>
      <c r="I275" s="155" t="s">
        <v>19</v>
      </c>
      <c r="J275" s="79" t="s">
        <v>632</v>
      </c>
      <c r="K275" s="149">
        <f t="shared" si="5"/>
        <v>804900</v>
      </c>
      <c r="L275" s="229"/>
      <c r="M275" s="27"/>
    </row>
    <row r="276" spans="1:13" s="2" customFormat="1" ht="28.5" customHeight="1" x14ac:dyDescent="0.25">
      <c r="A276" s="142">
        <v>246</v>
      </c>
      <c r="B276" s="139" t="s">
        <v>865</v>
      </c>
      <c r="C276" s="150" t="s">
        <v>728</v>
      </c>
      <c r="D276" s="157"/>
      <c r="E276" s="158" t="s">
        <v>214</v>
      </c>
      <c r="F276" s="152">
        <v>1</v>
      </c>
      <c r="G276" s="153">
        <v>125000</v>
      </c>
      <c r="H276" s="154"/>
      <c r="I276" s="155" t="s">
        <v>20</v>
      </c>
      <c r="J276" s="79" t="s">
        <v>632</v>
      </c>
      <c r="K276" s="149">
        <f t="shared" si="5"/>
        <v>125000</v>
      </c>
      <c r="L276" s="229"/>
      <c r="M276" s="27"/>
    </row>
    <row r="277" spans="1:13" s="2" customFormat="1" ht="28.5" customHeight="1" x14ac:dyDescent="0.25">
      <c r="A277" s="142">
        <v>247</v>
      </c>
      <c r="B277" s="139" t="s">
        <v>863</v>
      </c>
      <c r="C277" s="150" t="s">
        <v>728</v>
      </c>
      <c r="D277" s="157"/>
      <c r="E277" s="158" t="s">
        <v>214</v>
      </c>
      <c r="F277" s="152">
        <v>1</v>
      </c>
      <c r="G277" s="153">
        <v>60000</v>
      </c>
      <c r="H277" s="154"/>
      <c r="I277" s="155" t="s">
        <v>38</v>
      </c>
      <c r="J277" s="79" t="s">
        <v>632</v>
      </c>
      <c r="K277" s="149">
        <f t="shared" si="5"/>
        <v>60000</v>
      </c>
      <c r="L277" s="229"/>
      <c r="M277" s="27"/>
    </row>
    <row r="278" spans="1:13" s="2" customFormat="1" ht="36.75" x14ac:dyDescent="0.25">
      <c r="A278" s="142">
        <v>248</v>
      </c>
      <c r="B278" s="139" t="s">
        <v>864</v>
      </c>
      <c r="C278" s="150" t="s">
        <v>728</v>
      </c>
      <c r="D278" s="157"/>
      <c r="E278" s="158" t="s">
        <v>214</v>
      </c>
      <c r="F278" s="152">
        <v>1</v>
      </c>
      <c r="G278" s="153">
        <v>314000</v>
      </c>
      <c r="H278" s="154"/>
      <c r="I278" s="155"/>
      <c r="J278" s="79" t="s">
        <v>632</v>
      </c>
      <c r="K278" s="149">
        <f t="shared" si="5"/>
        <v>314000</v>
      </c>
      <c r="L278" s="229"/>
      <c r="M278" s="27"/>
    </row>
    <row r="279" spans="1:13" s="2" customFormat="1" ht="24.75" x14ac:dyDescent="0.25">
      <c r="A279" s="142">
        <v>249</v>
      </c>
      <c r="B279" s="139" t="s">
        <v>848</v>
      </c>
      <c r="C279" s="150" t="s">
        <v>728</v>
      </c>
      <c r="D279" s="157"/>
      <c r="E279" s="158" t="s">
        <v>214</v>
      </c>
      <c r="F279" s="152">
        <v>1</v>
      </c>
      <c r="G279" s="153">
        <v>766000</v>
      </c>
      <c r="H279" s="154"/>
      <c r="I279" s="155"/>
      <c r="J279" s="79" t="s">
        <v>632</v>
      </c>
      <c r="K279" s="149">
        <f t="shared" si="5"/>
        <v>766000</v>
      </c>
      <c r="L279" s="229"/>
      <c r="M279" s="27"/>
    </row>
    <row r="280" spans="1:13" s="2" customFormat="1" ht="27.75" customHeight="1" x14ac:dyDescent="0.25">
      <c r="A280" s="142">
        <v>250</v>
      </c>
      <c r="B280" s="139" t="s">
        <v>514</v>
      </c>
      <c r="C280" s="159" t="s">
        <v>748</v>
      </c>
      <c r="D280" s="157" t="s">
        <v>515</v>
      </c>
      <c r="E280" s="158" t="s">
        <v>214</v>
      </c>
      <c r="F280" s="152">
        <v>1</v>
      </c>
      <c r="G280" s="153">
        <v>300000</v>
      </c>
      <c r="H280" s="154"/>
      <c r="I280" s="155" t="s">
        <v>189</v>
      </c>
      <c r="J280" s="79" t="s">
        <v>632</v>
      </c>
      <c r="K280" s="149">
        <f t="shared" si="5"/>
        <v>300000</v>
      </c>
      <c r="L280" s="229">
        <v>0</v>
      </c>
      <c r="M280" s="27"/>
    </row>
    <row r="281" spans="1:13" s="2" customFormat="1" ht="47.25" customHeight="1" thickBot="1" x14ac:dyDescent="0.3">
      <c r="A281" s="160"/>
      <c r="B281" s="161"/>
      <c r="C281" s="162"/>
      <c r="D281" s="163"/>
      <c r="E281" s="163"/>
      <c r="F281" s="164"/>
      <c r="G281" s="165"/>
      <c r="H281" s="166"/>
      <c r="I281" s="167"/>
      <c r="J281" s="162" t="s">
        <v>633</v>
      </c>
      <c r="K281" s="373">
        <f>SUM(K243:K280)</f>
        <v>11966866</v>
      </c>
      <c r="L281" s="169"/>
      <c r="M281" s="27"/>
    </row>
    <row r="282" spans="1:13" s="2" customFormat="1" ht="48" customHeight="1" x14ac:dyDescent="0.25">
      <c r="A282" s="365" t="s">
        <v>167</v>
      </c>
      <c r="B282" s="366"/>
      <c r="C282" s="366"/>
      <c r="D282" s="366"/>
      <c r="E282" s="366"/>
      <c r="F282" s="366"/>
      <c r="G282" s="366"/>
      <c r="H282" s="366"/>
      <c r="I282" s="366"/>
      <c r="J282" s="366"/>
      <c r="K282" s="366"/>
      <c r="L282" s="367"/>
      <c r="M282" s="27"/>
    </row>
    <row r="283" spans="1:13" s="2" customFormat="1" ht="33" customHeight="1" x14ac:dyDescent="0.25">
      <c r="A283" s="120">
        <v>251</v>
      </c>
      <c r="B283" s="121"/>
      <c r="C283" s="79"/>
      <c r="D283" s="122"/>
      <c r="E283" s="122"/>
      <c r="F283" s="123"/>
      <c r="G283" s="124"/>
      <c r="H283" s="125"/>
      <c r="I283" s="126"/>
      <c r="J283" s="79"/>
      <c r="K283" s="119"/>
      <c r="L283" s="127"/>
      <c r="M283" s="27"/>
    </row>
    <row r="284" spans="1:13" s="2" customFormat="1" ht="33" customHeight="1" thickBot="1" x14ac:dyDescent="0.3">
      <c r="A284" s="120">
        <v>252</v>
      </c>
      <c r="B284" s="121" t="s">
        <v>849</v>
      </c>
      <c r="C284" s="79" t="s">
        <v>745</v>
      </c>
      <c r="D284" s="122"/>
      <c r="E284" s="122" t="s">
        <v>214</v>
      </c>
      <c r="F284" s="123">
        <v>1</v>
      </c>
      <c r="G284" s="124">
        <v>500000</v>
      </c>
      <c r="H284" s="125"/>
      <c r="I284" s="126" t="s">
        <v>38</v>
      </c>
      <c r="J284" s="79" t="s">
        <v>632</v>
      </c>
      <c r="K284" s="119">
        <v>500000</v>
      </c>
      <c r="L284" s="127"/>
      <c r="M284" s="27"/>
    </row>
    <row r="285" spans="1:13" s="2" customFormat="1" ht="15.75" thickBot="1" x14ac:dyDescent="0.3">
      <c r="A285" s="128"/>
      <c r="B285" s="129"/>
      <c r="C285" s="130"/>
      <c r="D285" s="131"/>
      <c r="E285" s="131"/>
      <c r="F285" s="132"/>
      <c r="G285" s="133"/>
      <c r="H285" s="134"/>
      <c r="I285" s="135"/>
      <c r="J285" s="170" t="s">
        <v>634</v>
      </c>
      <c r="K285" s="352">
        <f>SUM(K283:K284)</f>
        <v>500000</v>
      </c>
      <c r="L285" s="137"/>
      <c r="M285" s="27"/>
    </row>
    <row r="286" spans="1:13" s="2" customFormat="1" ht="42" customHeight="1" x14ac:dyDescent="0.25">
      <c r="A286" s="365" t="s">
        <v>169</v>
      </c>
      <c r="B286" s="366"/>
      <c r="C286" s="366"/>
      <c r="D286" s="366"/>
      <c r="E286" s="366"/>
      <c r="F286" s="366"/>
      <c r="G286" s="366"/>
      <c r="H286" s="366"/>
      <c r="I286" s="366"/>
      <c r="J286" s="366"/>
      <c r="K286" s="366"/>
      <c r="L286" s="367"/>
      <c r="M286" s="27"/>
    </row>
    <row r="287" spans="1:13" s="2" customFormat="1" ht="33.75" customHeight="1" x14ac:dyDescent="0.25">
      <c r="A287" s="114">
        <v>253</v>
      </c>
      <c r="B287" s="172" t="s">
        <v>170</v>
      </c>
      <c r="C287" s="79" t="s">
        <v>198</v>
      </c>
      <c r="D287" s="173" t="s">
        <v>191</v>
      </c>
      <c r="E287" s="122" t="s">
        <v>214</v>
      </c>
      <c r="F287" s="116">
        <v>1</v>
      </c>
      <c r="G287" s="117">
        <v>15546000</v>
      </c>
      <c r="H287" s="118"/>
      <c r="I287" s="81" t="s">
        <v>16</v>
      </c>
      <c r="J287" s="79" t="s">
        <v>632</v>
      </c>
      <c r="K287" s="149">
        <v>15546000</v>
      </c>
      <c r="L287" s="82">
        <v>0</v>
      </c>
      <c r="M287" s="27"/>
    </row>
    <row r="288" spans="1:13" s="2" customFormat="1" ht="41.25" customHeight="1" x14ac:dyDescent="0.25">
      <c r="A288" s="114">
        <v>254</v>
      </c>
      <c r="B288" s="172" t="s">
        <v>516</v>
      </c>
      <c r="C288" s="79" t="s">
        <v>520</v>
      </c>
      <c r="D288" s="173" t="s">
        <v>517</v>
      </c>
      <c r="E288" s="122" t="s">
        <v>214</v>
      </c>
      <c r="F288" s="116">
        <v>1</v>
      </c>
      <c r="G288" s="117">
        <v>329000</v>
      </c>
      <c r="H288" s="118"/>
      <c r="I288" s="81" t="s">
        <v>16</v>
      </c>
      <c r="J288" s="79" t="s">
        <v>632</v>
      </c>
      <c r="K288" s="149">
        <v>439000</v>
      </c>
      <c r="L288" s="82">
        <v>0</v>
      </c>
      <c r="M288" s="27"/>
    </row>
    <row r="289" spans="1:13" s="2" customFormat="1" ht="41.25" customHeight="1" x14ac:dyDescent="0.25">
      <c r="A289" s="120">
        <v>255</v>
      </c>
      <c r="B289" s="174" t="s">
        <v>518</v>
      </c>
      <c r="C289" s="79" t="s">
        <v>520</v>
      </c>
      <c r="D289" s="173" t="s">
        <v>519</v>
      </c>
      <c r="E289" s="122" t="s">
        <v>214</v>
      </c>
      <c r="F289" s="123">
        <v>1</v>
      </c>
      <c r="G289" s="124">
        <v>801000</v>
      </c>
      <c r="H289" s="125"/>
      <c r="I289" s="126" t="s">
        <v>16</v>
      </c>
      <c r="J289" s="79" t="s">
        <v>632</v>
      </c>
      <c r="K289" s="149">
        <v>802000</v>
      </c>
      <c r="L289" s="82">
        <v>0</v>
      </c>
      <c r="M289" s="27"/>
    </row>
    <row r="290" spans="1:13" s="2" customFormat="1" ht="42.75" customHeight="1" thickBot="1" x14ac:dyDescent="0.3">
      <c r="A290" s="120">
        <v>256</v>
      </c>
      <c r="B290" s="174" t="s">
        <v>172</v>
      </c>
      <c r="C290" s="79" t="s">
        <v>198</v>
      </c>
      <c r="D290" s="156" t="s">
        <v>193</v>
      </c>
      <c r="E290" s="122" t="s">
        <v>214</v>
      </c>
      <c r="F290" s="123">
        <v>1</v>
      </c>
      <c r="G290" s="124">
        <v>2521000</v>
      </c>
      <c r="H290" s="125"/>
      <c r="I290" s="126" t="s">
        <v>16</v>
      </c>
      <c r="J290" s="79" t="s">
        <v>632</v>
      </c>
      <c r="K290" s="149">
        <v>2521000</v>
      </c>
      <c r="L290" s="127">
        <v>0</v>
      </c>
      <c r="M290" s="27"/>
    </row>
    <row r="291" spans="1:13" s="2" customFormat="1" ht="42.75" customHeight="1" thickBot="1" x14ac:dyDescent="0.3">
      <c r="A291" s="128"/>
      <c r="B291" s="129"/>
      <c r="C291" s="130"/>
      <c r="D291" s="131"/>
      <c r="E291" s="131"/>
      <c r="F291" s="132"/>
      <c r="G291" s="133"/>
      <c r="H291" s="134"/>
      <c r="I291" s="135"/>
      <c r="J291" s="170" t="s">
        <v>635</v>
      </c>
      <c r="K291" s="352">
        <v>19308000</v>
      </c>
      <c r="L291" s="137"/>
      <c r="M291" s="27"/>
    </row>
    <row r="292" spans="1:13" s="2" customFormat="1" ht="42.75" customHeight="1" x14ac:dyDescent="0.25">
      <c r="A292" s="365" t="s">
        <v>173</v>
      </c>
      <c r="B292" s="366"/>
      <c r="C292" s="366"/>
      <c r="D292" s="366"/>
      <c r="E292" s="366"/>
      <c r="F292" s="366"/>
      <c r="G292" s="366"/>
      <c r="H292" s="366"/>
      <c r="I292" s="366"/>
      <c r="J292" s="366"/>
      <c r="K292" s="366"/>
      <c r="L292" s="367"/>
      <c r="M292" s="27"/>
    </row>
    <row r="293" spans="1:13" s="2" customFormat="1" ht="42.75" customHeight="1" x14ac:dyDescent="0.25">
      <c r="A293" s="114">
        <v>257</v>
      </c>
      <c r="B293" s="216" t="s">
        <v>521</v>
      </c>
      <c r="C293" s="79" t="s">
        <v>896</v>
      </c>
      <c r="D293" s="173"/>
      <c r="E293" s="115" t="s">
        <v>214</v>
      </c>
      <c r="F293" s="116">
        <v>1</v>
      </c>
      <c r="G293" s="117">
        <v>1216000</v>
      </c>
      <c r="H293" s="118"/>
      <c r="I293" s="126" t="s">
        <v>16</v>
      </c>
      <c r="J293" s="79" t="s">
        <v>632</v>
      </c>
      <c r="K293" s="119">
        <v>1222000</v>
      </c>
      <c r="L293" s="127">
        <v>0</v>
      </c>
      <c r="M293" s="27"/>
    </row>
    <row r="294" spans="1:13" s="2" customFormat="1" ht="42.75" customHeight="1" x14ac:dyDescent="0.25">
      <c r="A294" s="220"/>
      <c r="B294" s="221"/>
      <c r="C294" s="222"/>
      <c r="D294" s="223"/>
      <c r="E294" s="223"/>
      <c r="F294" s="224"/>
      <c r="G294" s="225"/>
      <c r="H294" s="226"/>
      <c r="I294" s="217"/>
      <c r="J294" s="218" t="s">
        <v>24</v>
      </c>
      <c r="K294" s="353">
        <v>1222000</v>
      </c>
      <c r="L294" s="219"/>
      <c r="M294" s="27"/>
    </row>
    <row r="295" spans="1:13" s="2" customFormat="1" x14ac:dyDescent="0.25">
      <c r="A295" s="186"/>
      <c r="B295" s="285"/>
      <c r="C295" s="285"/>
      <c r="D295" s="285"/>
      <c r="E295" s="285"/>
      <c r="F295" s="285"/>
      <c r="G295" s="285"/>
      <c r="H295" s="186"/>
      <c r="I295" s="186"/>
      <c r="J295" s="186"/>
      <c r="K295" s="306">
        <v>41606520</v>
      </c>
      <c r="L295" s="185"/>
      <c r="M295" s="27"/>
    </row>
    <row r="296" spans="1:13" s="2" customFormat="1" x14ac:dyDescent="0.25">
      <c r="A296" s="186"/>
      <c r="B296" s="285"/>
      <c r="C296" s="285"/>
      <c r="D296" s="285"/>
      <c r="E296" s="285"/>
      <c r="F296" s="285"/>
      <c r="G296" s="285"/>
      <c r="H296" s="186"/>
      <c r="I296" s="186"/>
      <c r="J296" s="186"/>
      <c r="K296" s="184"/>
      <c r="L296" s="185"/>
      <c r="M296" s="27"/>
    </row>
    <row r="297" spans="1:13" s="2" customFormat="1" x14ac:dyDescent="0.25">
      <c r="A297" s="186"/>
      <c r="B297" s="285"/>
      <c r="C297" s="285"/>
      <c r="D297" s="285"/>
      <c r="E297" s="285"/>
      <c r="F297" s="285"/>
      <c r="G297" s="285"/>
      <c r="H297" s="186"/>
      <c r="I297" s="186"/>
      <c r="J297" s="186"/>
      <c r="K297" s="184"/>
      <c r="L297" s="185"/>
      <c r="M297" s="27"/>
    </row>
    <row r="298" spans="1:13" s="2" customFormat="1" ht="19.5" customHeight="1" x14ac:dyDescent="0.25">
      <c r="A298" s="188" t="s">
        <v>3</v>
      </c>
      <c r="B298" s="187"/>
      <c r="C298" s="304">
        <v>41606520</v>
      </c>
      <c r="D298" s="286" t="s">
        <v>898</v>
      </c>
      <c r="E298" s="286"/>
      <c r="F298" s="286"/>
      <c r="G298" s="286"/>
      <c r="H298" s="286"/>
      <c r="I298" s="286"/>
      <c r="J298" s="286"/>
      <c r="K298" s="286"/>
      <c r="L298" s="286"/>
      <c r="M298" s="27"/>
    </row>
    <row r="299" spans="1:13" s="2" customFormat="1" x14ac:dyDescent="0.25">
      <c r="A299" s="186"/>
      <c r="B299" s="187"/>
      <c r="C299" s="187"/>
      <c r="D299" s="187"/>
      <c r="E299" s="355"/>
      <c r="F299" s="355"/>
      <c r="G299" s="355"/>
      <c r="H299" s="186"/>
      <c r="I299" s="186"/>
      <c r="J299" s="186"/>
      <c r="K299" s="184"/>
      <c r="L299" s="185"/>
      <c r="M299" s="27"/>
    </row>
    <row r="300" spans="1:13" s="2" customFormat="1" ht="53.25" customHeight="1" x14ac:dyDescent="0.25">
      <c r="A300" s="186"/>
      <c r="B300" s="290"/>
      <c r="C300" s="291"/>
      <c r="D300" s="291"/>
      <c r="E300" s="103"/>
      <c r="F300" s="192"/>
      <c r="G300" s="193"/>
      <c r="H300" s="186"/>
      <c r="I300" s="186"/>
      <c r="J300" s="186"/>
      <c r="K300" s="184"/>
      <c r="L300" s="185"/>
      <c r="M300" s="27"/>
    </row>
    <row r="301" spans="1:13" s="2" customFormat="1" ht="37.5" customHeight="1" x14ac:dyDescent="0.25">
      <c r="A301" s="186"/>
      <c r="B301" s="191" t="s">
        <v>573</v>
      </c>
      <c r="C301" s="103"/>
      <c r="D301" s="103"/>
      <c r="E301" s="103"/>
      <c r="F301" s="192"/>
      <c r="G301" s="193"/>
      <c r="H301" s="186"/>
      <c r="I301" s="186"/>
      <c r="J301" s="186"/>
      <c r="K301" s="184"/>
      <c r="L301" s="185"/>
      <c r="M301" s="27"/>
    </row>
    <row r="302" spans="1:13" s="2" customFormat="1" x14ac:dyDescent="0.25">
      <c r="A302" s="186"/>
      <c r="B302" s="191"/>
      <c r="C302" s="103"/>
      <c r="D302" s="103"/>
      <c r="E302" s="103"/>
      <c r="F302" s="192"/>
      <c r="G302" s="193"/>
      <c r="H302" s="186"/>
      <c r="I302" s="186"/>
      <c r="J302" s="186"/>
      <c r="K302" s="184"/>
      <c r="L302" s="185"/>
      <c r="M302" s="27"/>
    </row>
    <row r="303" spans="1:13" s="2" customFormat="1" x14ac:dyDescent="0.25">
      <c r="A303" s="186"/>
      <c r="B303" s="100"/>
      <c r="C303" s="99"/>
      <c r="D303" s="99"/>
      <c r="E303" s="99"/>
      <c r="F303" s="102"/>
      <c r="G303" s="186"/>
      <c r="H303" s="186"/>
      <c r="I303" s="186"/>
      <c r="J303" s="186"/>
      <c r="K303" s="184"/>
      <c r="L303" s="185"/>
      <c r="M303" s="27"/>
    </row>
    <row r="304" spans="1:13" s="2" customFormat="1" x14ac:dyDescent="0.25">
      <c r="A304" s="186"/>
      <c r="B304" s="100"/>
      <c r="C304" s="99"/>
      <c r="D304" s="99"/>
      <c r="E304" s="99"/>
      <c r="F304" s="102"/>
      <c r="G304" s="186"/>
      <c r="H304" s="186"/>
      <c r="I304" s="186"/>
      <c r="J304" s="186"/>
      <c r="K304" s="184"/>
      <c r="L304" s="185"/>
      <c r="M304" s="27"/>
    </row>
    <row r="305" spans="1:13" s="2" customFormat="1" x14ac:dyDescent="0.25">
      <c r="A305" s="186"/>
      <c r="B305" s="100"/>
      <c r="C305" s="99"/>
      <c r="D305" s="99"/>
      <c r="E305" s="99"/>
      <c r="F305" s="102"/>
      <c r="G305" s="186"/>
      <c r="H305" s="186"/>
      <c r="I305" s="186"/>
      <c r="J305" s="186"/>
      <c r="K305" s="184"/>
      <c r="L305" s="185"/>
      <c r="M305" s="27"/>
    </row>
    <row r="306" spans="1:13" s="2" customFormat="1" x14ac:dyDescent="0.25">
      <c r="A306" s="186"/>
      <c r="B306" s="186"/>
      <c r="C306" s="186"/>
      <c r="D306" s="186"/>
      <c r="E306" s="186"/>
      <c r="F306" s="186"/>
      <c r="G306" s="186"/>
      <c r="H306" s="186"/>
      <c r="I306" s="186"/>
      <c r="J306" s="186"/>
      <c r="K306" s="184"/>
      <c r="L306" s="185"/>
      <c r="M306" s="27"/>
    </row>
    <row r="307" spans="1:13" s="2" customFormat="1" x14ac:dyDescent="0.25">
      <c r="A307" s="186"/>
      <c r="B307" s="186"/>
      <c r="C307" s="186"/>
      <c r="D307" s="186"/>
      <c r="E307" s="186"/>
      <c r="F307" s="186"/>
      <c r="G307" s="186"/>
      <c r="H307" s="186"/>
      <c r="I307" s="186"/>
      <c r="J307" s="186"/>
      <c r="K307" s="184"/>
      <c r="L307" s="185"/>
      <c r="M307" s="27"/>
    </row>
    <row r="308" spans="1:13" s="2" customFormat="1" ht="58.5" customHeight="1" x14ac:dyDescent="0.25">
      <c r="A308" s="176"/>
      <c r="B308" s="177"/>
      <c r="C308" s="194"/>
      <c r="D308" s="179"/>
      <c r="E308" s="179"/>
      <c r="F308" s="180"/>
      <c r="G308" s="181"/>
      <c r="H308" s="182"/>
      <c r="I308" s="183"/>
      <c r="J308" s="178"/>
      <c r="K308" s="184"/>
      <c r="L308" s="185"/>
      <c r="M308" s="27"/>
    </row>
    <row r="309" spans="1:13" s="2" customFormat="1" ht="53.25" customHeight="1" x14ac:dyDescent="0.25">
      <c r="A309" s="195"/>
      <c r="B309" s="177"/>
      <c r="C309" s="194"/>
      <c r="D309" s="179"/>
      <c r="E309" s="179"/>
      <c r="F309" s="180"/>
      <c r="G309" s="181"/>
      <c r="H309" s="182"/>
      <c r="I309" s="183"/>
      <c r="J309" s="178"/>
      <c r="K309" s="184"/>
      <c r="L309" s="185"/>
      <c r="M309" s="27"/>
    </row>
    <row r="310" spans="1:13" s="2" customFormat="1" ht="35.25" customHeight="1" x14ac:dyDescent="0.25">
      <c r="A310" s="176"/>
      <c r="B310" s="196"/>
      <c r="C310" s="194"/>
      <c r="D310" s="179"/>
      <c r="E310" s="179"/>
      <c r="F310" s="180"/>
      <c r="G310" s="181"/>
      <c r="H310" s="182"/>
      <c r="I310" s="183"/>
      <c r="J310" s="178"/>
      <c r="K310" s="184"/>
      <c r="L310" s="185"/>
      <c r="M310" s="27"/>
    </row>
    <row r="311" spans="1:13" s="2" customFormat="1" ht="35.25" customHeight="1" x14ac:dyDescent="0.25">
      <c r="A311" s="195"/>
      <c r="B311" s="177"/>
      <c r="C311" s="194"/>
      <c r="D311" s="179"/>
      <c r="E311" s="179"/>
      <c r="F311" s="180"/>
      <c r="G311" s="181"/>
      <c r="H311" s="182"/>
      <c r="I311" s="183"/>
      <c r="J311" s="178"/>
      <c r="K311" s="184"/>
      <c r="L311" s="185"/>
      <c r="M311" s="27"/>
    </row>
    <row r="312" spans="1:13" s="2" customFormat="1" ht="42.75" customHeight="1" x14ac:dyDescent="0.25">
      <c r="A312" s="176"/>
      <c r="B312" s="177"/>
      <c r="C312" s="194"/>
      <c r="D312" s="179"/>
      <c r="E312" s="179"/>
      <c r="F312" s="180"/>
      <c r="G312" s="181"/>
      <c r="H312" s="182"/>
      <c r="I312" s="183"/>
      <c r="J312" s="178"/>
      <c r="K312" s="184"/>
      <c r="L312" s="185"/>
      <c r="M312" s="27"/>
    </row>
    <row r="313" spans="1:13" s="2" customFormat="1" ht="42.75" customHeight="1" x14ac:dyDescent="0.25">
      <c r="A313" s="195"/>
      <c r="B313" s="177"/>
      <c r="C313" s="194"/>
      <c r="D313" s="179"/>
      <c r="E313" s="179"/>
      <c r="F313" s="180"/>
      <c r="G313" s="181"/>
      <c r="H313" s="182"/>
      <c r="I313" s="183"/>
      <c r="J313" s="178"/>
      <c r="K313" s="184"/>
      <c r="L313" s="185"/>
      <c r="M313" s="27"/>
    </row>
    <row r="314" spans="1:13" s="2" customFormat="1" ht="42.75" customHeight="1" x14ac:dyDescent="0.25">
      <c r="A314" s="176"/>
      <c r="B314" s="177"/>
      <c r="C314" s="194"/>
      <c r="D314" s="179"/>
      <c r="E314" s="179"/>
      <c r="F314" s="180"/>
      <c r="G314" s="181"/>
      <c r="H314" s="182"/>
      <c r="I314" s="183"/>
      <c r="J314" s="178"/>
      <c r="K314" s="184"/>
      <c r="L314" s="185"/>
      <c r="M314" s="27"/>
    </row>
    <row r="315" spans="1:13" s="2" customFormat="1" ht="42.75" customHeight="1" x14ac:dyDescent="0.25">
      <c r="A315" s="12"/>
      <c r="B315" s="22"/>
      <c r="C315" s="14"/>
      <c r="D315" s="15"/>
      <c r="E315" s="15"/>
      <c r="F315" s="24"/>
      <c r="G315" s="16"/>
      <c r="H315" s="23"/>
      <c r="I315" s="17"/>
      <c r="J315" s="18"/>
      <c r="K315" s="56"/>
      <c r="L315" s="20"/>
      <c r="M315" s="51" t="e">
        <f>SUM(#REF!)</f>
        <v>#REF!</v>
      </c>
    </row>
    <row r="316" spans="1:13" s="2" customFormat="1" ht="42.75" customHeight="1" x14ac:dyDescent="0.25">
      <c r="A316" s="21"/>
      <c r="B316" s="22"/>
      <c r="C316" s="14"/>
      <c r="D316" s="15"/>
      <c r="E316" s="15"/>
      <c r="F316" s="24"/>
      <c r="G316" s="16"/>
      <c r="H316" s="23"/>
      <c r="I316" s="17"/>
      <c r="J316" s="18"/>
      <c r="K316" s="56"/>
      <c r="L316" s="20"/>
      <c r="M316" s="51"/>
    </row>
    <row r="317" spans="1:13" s="2" customFormat="1" ht="42.75" customHeight="1" x14ac:dyDescent="0.25">
      <c r="A317" s="12"/>
      <c r="B317" s="22"/>
      <c r="C317" s="14"/>
      <c r="D317" s="15"/>
      <c r="E317" s="15"/>
      <c r="F317" s="24"/>
      <c r="G317" s="16"/>
      <c r="H317" s="23"/>
      <c r="I317" s="17"/>
      <c r="J317" s="18"/>
      <c r="K317" s="56"/>
      <c r="L317" s="20"/>
      <c r="M317" s="27"/>
    </row>
    <row r="318" spans="1:13" s="2" customFormat="1" ht="42.75" customHeight="1" x14ac:dyDescent="0.25">
      <c r="A318" s="21"/>
      <c r="B318" s="22"/>
      <c r="C318" s="14"/>
      <c r="D318" s="15"/>
      <c r="E318" s="15"/>
      <c r="F318" s="24"/>
      <c r="G318" s="16"/>
      <c r="H318" s="23"/>
      <c r="I318" s="17"/>
      <c r="J318" s="18"/>
      <c r="K318" s="56"/>
      <c r="L318" s="20"/>
      <c r="M318" s="27"/>
    </row>
    <row r="319" spans="1:13" s="2" customFormat="1" ht="42.75" customHeight="1" x14ac:dyDescent="0.25">
      <c r="A319" s="12"/>
      <c r="B319" s="22"/>
      <c r="C319" s="14"/>
      <c r="D319" s="15"/>
      <c r="E319" s="15"/>
      <c r="F319" s="24"/>
      <c r="G319" s="16"/>
      <c r="H319" s="23"/>
      <c r="I319" s="17"/>
      <c r="J319" s="18"/>
      <c r="K319" s="56"/>
      <c r="L319" s="20"/>
      <c r="M319" s="27"/>
    </row>
    <row r="320" spans="1:13" s="2" customFormat="1" ht="42.75" customHeight="1" x14ac:dyDescent="0.25">
      <c r="A320" s="21"/>
      <c r="B320" s="22"/>
      <c r="C320" s="14"/>
      <c r="D320" s="15"/>
      <c r="E320" s="15"/>
      <c r="F320" s="24"/>
      <c r="G320" s="16"/>
      <c r="H320" s="23"/>
      <c r="I320" s="17"/>
      <c r="J320" s="18"/>
      <c r="K320" s="56"/>
      <c r="L320" s="20"/>
      <c r="M320" s="27"/>
    </row>
    <row r="321" spans="1:13" s="2" customFormat="1" ht="42.75" customHeight="1" x14ac:dyDescent="0.25">
      <c r="A321" s="12"/>
      <c r="B321" s="22"/>
      <c r="C321" s="14"/>
      <c r="D321" s="15"/>
      <c r="E321" s="15"/>
      <c r="F321" s="24"/>
      <c r="G321" s="16"/>
      <c r="H321" s="23"/>
      <c r="I321" s="17"/>
      <c r="J321" s="18"/>
      <c r="K321" s="56"/>
      <c r="L321" s="20"/>
      <c r="M321" s="27"/>
    </row>
    <row r="322" spans="1:13" s="2" customFormat="1" ht="35.25" customHeight="1" x14ac:dyDescent="0.25">
      <c r="A322" s="21"/>
      <c r="B322" s="22"/>
      <c r="C322" s="14"/>
      <c r="D322" s="15"/>
      <c r="E322" s="15"/>
      <c r="F322" s="24"/>
      <c r="G322" s="16"/>
      <c r="H322" s="23"/>
      <c r="I322" s="17"/>
      <c r="J322" s="18"/>
      <c r="K322" s="56"/>
      <c r="L322" s="20"/>
      <c r="M322" s="27"/>
    </row>
    <row r="323" spans="1:13" s="2" customFormat="1" ht="38.25" customHeight="1" x14ac:dyDescent="0.25">
      <c r="A323" s="12"/>
      <c r="B323" s="22"/>
      <c r="C323" s="14"/>
      <c r="D323" s="15"/>
      <c r="E323" s="15"/>
      <c r="F323" s="24"/>
      <c r="G323" s="16"/>
      <c r="H323" s="23"/>
      <c r="I323" s="17"/>
      <c r="J323" s="18"/>
      <c r="K323" s="56"/>
      <c r="L323" s="20"/>
      <c r="M323" s="27"/>
    </row>
    <row r="324" spans="1:13" s="2" customFormat="1" ht="48" customHeight="1" x14ac:dyDescent="0.25">
      <c r="A324" s="21"/>
      <c r="B324" s="22"/>
      <c r="C324" s="14"/>
      <c r="D324" s="15"/>
      <c r="E324" s="15"/>
      <c r="F324" s="24"/>
      <c r="G324" s="16"/>
      <c r="H324" s="23"/>
      <c r="I324" s="17"/>
      <c r="J324" s="18"/>
      <c r="K324" s="56"/>
      <c r="L324" s="20"/>
      <c r="M324" s="27"/>
    </row>
    <row r="325" spans="1:13" s="2" customFormat="1" ht="48" customHeight="1" x14ac:dyDescent="0.25">
      <c r="A325" s="12"/>
      <c r="B325" s="22"/>
      <c r="C325" s="14"/>
      <c r="D325" s="15"/>
      <c r="E325" s="15"/>
      <c r="F325" s="24"/>
      <c r="G325" s="16"/>
      <c r="H325" s="23"/>
      <c r="I325" s="17"/>
      <c r="J325" s="18"/>
      <c r="K325" s="56"/>
      <c r="L325" s="20"/>
      <c r="M325" s="27"/>
    </row>
    <row r="326" spans="1:13" s="2" customFormat="1" ht="48" customHeight="1" x14ac:dyDescent="0.25">
      <c r="A326" s="21"/>
      <c r="B326" s="13"/>
      <c r="C326" s="14"/>
      <c r="D326" s="15"/>
      <c r="E326" s="15"/>
      <c r="F326" s="24"/>
      <c r="G326" s="16"/>
      <c r="H326" s="23"/>
      <c r="I326" s="17"/>
      <c r="J326" s="18"/>
      <c r="K326" s="56"/>
      <c r="L326" s="20"/>
      <c r="M326" s="27"/>
    </row>
    <row r="327" spans="1:13" s="2" customFormat="1" ht="47.25" customHeight="1" x14ac:dyDescent="0.25">
      <c r="A327" s="12"/>
      <c r="B327" s="22"/>
      <c r="C327" s="14"/>
      <c r="D327" s="15"/>
      <c r="E327" s="15"/>
      <c r="F327" s="24"/>
      <c r="G327" s="16"/>
      <c r="H327" s="23"/>
      <c r="I327" s="17"/>
      <c r="J327" s="18"/>
      <c r="K327" s="56"/>
      <c r="L327" s="20"/>
      <c r="M327" s="27"/>
    </row>
    <row r="328" spans="1:13" s="2" customFormat="1" ht="54.75" customHeight="1" x14ac:dyDescent="0.25">
      <c r="A328" s="21"/>
      <c r="B328" s="22"/>
      <c r="C328" s="14"/>
      <c r="D328" s="15"/>
      <c r="E328" s="15"/>
      <c r="F328" s="24"/>
      <c r="G328" s="16"/>
      <c r="H328" s="23"/>
      <c r="I328" s="17"/>
      <c r="J328" s="18"/>
      <c r="K328" s="56"/>
      <c r="L328" s="20"/>
      <c r="M328" s="27"/>
    </row>
    <row r="329" spans="1:13" s="2" customFormat="1" ht="51.75" customHeight="1" x14ac:dyDescent="0.25">
      <c r="A329" s="12"/>
      <c r="B329" s="22"/>
      <c r="C329" s="14"/>
      <c r="D329" s="15"/>
      <c r="E329" s="15"/>
      <c r="F329" s="24"/>
      <c r="G329" s="16"/>
      <c r="H329" s="23"/>
      <c r="I329" s="17"/>
      <c r="J329" s="18"/>
      <c r="K329" s="56"/>
      <c r="L329" s="20"/>
      <c r="M329" s="27"/>
    </row>
    <row r="330" spans="1:13" s="2" customFormat="1" ht="45" customHeight="1" x14ac:dyDescent="0.25">
      <c r="A330" s="21"/>
      <c r="B330" s="22"/>
      <c r="C330" s="14"/>
      <c r="D330" s="15"/>
      <c r="E330" s="15"/>
      <c r="F330" s="24"/>
      <c r="G330" s="16"/>
      <c r="H330" s="23"/>
      <c r="I330" s="17"/>
      <c r="J330" s="18"/>
      <c r="K330" s="56"/>
      <c r="L330" s="20"/>
      <c r="M330" s="27"/>
    </row>
    <row r="331" spans="1:13" s="2" customFormat="1" x14ac:dyDescent="0.25">
      <c r="A331" s="12"/>
      <c r="B331" s="22"/>
      <c r="C331" s="14"/>
      <c r="D331" s="15"/>
      <c r="E331" s="15"/>
      <c r="F331" s="24"/>
      <c r="G331" s="16"/>
      <c r="H331" s="23"/>
      <c r="I331" s="17"/>
      <c r="J331" s="18"/>
      <c r="K331" s="56"/>
      <c r="L331" s="20"/>
      <c r="M331" s="27"/>
    </row>
    <row r="332" spans="1:13" s="2" customFormat="1" ht="27.75" customHeight="1" x14ac:dyDescent="0.25">
      <c r="A332" s="21"/>
      <c r="B332" s="22"/>
      <c r="C332" s="14"/>
      <c r="D332" s="15"/>
      <c r="E332" s="15"/>
      <c r="F332" s="24"/>
      <c r="G332" s="16"/>
      <c r="H332" s="23"/>
      <c r="I332" s="17"/>
      <c r="J332" s="18"/>
      <c r="K332" s="56"/>
      <c r="L332" s="20"/>
      <c r="M332" s="27"/>
    </row>
    <row r="333" spans="1:13" s="2" customFormat="1" ht="36" customHeight="1" x14ac:dyDescent="0.25">
      <c r="A333" s="12"/>
      <c r="B333" s="22"/>
      <c r="C333" s="14"/>
      <c r="D333" s="15"/>
      <c r="E333" s="15"/>
      <c r="F333" s="24"/>
      <c r="G333" s="16"/>
      <c r="H333" s="23"/>
      <c r="I333" s="17"/>
      <c r="J333" s="18"/>
      <c r="K333" s="56"/>
      <c r="L333" s="20"/>
      <c r="M333" s="27"/>
    </row>
    <row r="334" spans="1:13" s="2" customFormat="1" x14ac:dyDescent="0.25">
      <c r="A334" s="21"/>
      <c r="B334" s="22"/>
      <c r="C334" s="14"/>
      <c r="D334" s="15"/>
      <c r="E334" s="15"/>
      <c r="F334" s="24"/>
      <c r="G334" s="16"/>
      <c r="H334" s="23"/>
      <c r="I334" s="17"/>
      <c r="J334" s="18"/>
      <c r="K334" s="56"/>
      <c r="L334" s="20"/>
      <c r="M334" s="27"/>
    </row>
    <row r="335" spans="1:13" s="2" customFormat="1" ht="24.75" customHeight="1" x14ac:dyDescent="0.25">
      <c r="A335" s="12"/>
      <c r="B335" s="22"/>
      <c r="C335" s="14"/>
      <c r="D335" s="15"/>
      <c r="E335" s="15"/>
      <c r="F335" s="24"/>
      <c r="G335" s="16"/>
      <c r="H335" s="23"/>
      <c r="I335" s="17"/>
      <c r="J335" s="18"/>
      <c r="K335" s="56"/>
      <c r="L335" s="20"/>
      <c r="M335" s="27"/>
    </row>
    <row r="336" spans="1:13" s="2" customFormat="1" x14ac:dyDescent="0.25">
      <c r="A336" s="21"/>
      <c r="B336" s="22"/>
      <c r="C336" s="14"/>
      <c r="D336" s="15"/>
      <c r="E336" s="15"/>
      <c r="F336" s="24"/>
      <c r="G336" s="16"/>
      <c r="H336" s="23"/>
      <c r="I336" s="17"/>
      <c r="J336" s="18"/>
      <c r="K336" s="56"/>
      <c r="L336" s="20"/>
      <c r="M336" s="27"/>
    </row>
    <row r="337" spans="1:13" s="2" customFormat="1" x14ac:dyDescent="0.25">
      <c r="A337" s="12"/>
      <c r="B337" s="22"/>
      <c r="C337" s="14"/>
      <c r="D337" s="15"/>
      <c r="E337" s="15"/>
      <c r="F337" s="24"/>
      <c r="G337" s="16"/>
      <c r="H337" s="23"/>
      <c r="I337" s="17"/>
      <c r="J337" s="18"/>
      <c r="K337" s="56"/>
      <c r="L337" s="20"/>
      <c r="M337" s="27"/>
    </row>
    <row r="338" spans="1:13" s="2" customFormat="1" x14ac:dyDescent="0.25">
      <c r="A338" s="21"/>
      <c r="B338" s="22"/>
      <c r="C338" s="14"/>
      <c r="D338" s="15"/>
      <c r="E338" s="15"/>
      <c r="F338" s="24"/>
      <c r="G338" s="16"/>
      <c r="H338" s="23"/>
      <c r="I338" s="17"/>
      <c r="J338" s="18"/>
      <c r="K338" s="56"/>
      <c r="L338" s="20"/>
      <c r="M338" s="27"/>
    </row>
    <row r="339" spans="1:13" s="2" customFormat="1" x14ac:dyDescent="0.25">
      <c r="A339" s="12"/>
      <c r="B339" s="22"/>
      <c r="C339" s="14"/>
      <c r="D339" s="25"/>
      <c r="E339" s="25"/>
      <c r="F339" s="24"/>
      <c r="G339" s="16"/>
      <c r="H339" s="23"/>
      <c r="I339" s="17"/>
      <c r="J339" s="18"/>
      <c r="K339" s="56"/>
      <c r="L339" s="20"/>
      <c r="M339" s="27"/>
    </row>
    <row r="340" spans="1:13" s="2" customFormat="1" x14ac:dyDescent="0.25">
      <c r="A340" s="21"/>
      <c r="B340" s="22"/>
      <c r="C340" s="14"/>
      <c r="D340" s="15"/>
      <c r="E340" s="15"/>
      <c r="F340" s="24"/>
      <c r="G340" s="16"/>
      <c r="H340" s="23"/>
      <c r="I340" s="17"/>
      <c r="J340" s="18"/>
      <c r="K340" s="56"/>
      <c r="L340" s="20"/>
      <c r="M340" s="27"/>
    </row>
    <row r="341" spans="1:13" s="2" customFormat="1" x14ac:dyDescent="0.25">
      <c r="A341" s="12"/>
      <c r="B341" s="22"/>
      <c r="C341" s="14"/>
      <c r="D341" s="15"/>
      <c r="E341" s="15"/>
      <c r="F341" s="24"/>
      <c r="G341" s="16"/>
      <c r="H341" s="23"/>
      <c r="I341" s="17"/>
      <c r="J341" s="18"/>
      <c r="K341" s="56"/>
      <c r="L341" s="20"/>
      <c r="M341" s="27"/>
    </row>
    <row r="342" spans="1:13" s="2" customFormat="1" ht="21.75" customHeight="1" x14ac:dyDescent="0.25">
      <c r="A342" s="21"/>
      <c r="B342" s="22"/>
      <c r="C342" s="14"/>
      <c r="D342" s="26"/>
      <c r="E342" s="26"/>
      <c r="F342" s="24"/>
      <c r="G342" s="16"/>
      <c r="H342" s="23"/>
      <c r="I342" s="17"/>
      <c r="J342" s="18"/>
      <c r="K342" s="56"/>
      <c r="L342" s="20"/>
      <c r="M342" s="27"/>
    </row>
    <row r="343" spans="1:13" s="2" customFormat="1" x14ac:dyDescent="0.25">
      <c r="A343" s="12"/>
      <c r="B343" s="22"/>
      <c r="C343" s="14"/>
      <c r="D343" s="25"/>
      <c r="E343" s="25"/>
      <c r="F343" s="24"/>
      <c r="G343" s="16"/>
      <c r="H343" s="23"/>
      <c r="I343" s="17"/>
      <c r="J343" s="18"/>
      <c r="K343" s="19"/>
      <c r="L343" s="20"/>
      <c r="M343" s="27"/>
    </row>
    <row r="344" spans="1:13" s="2" customFormat="1" x14ac:dyDescent="0.25">
      <c r="A344" s="21"/>
      <c r="B344" s="22"/>
      <c r="C344" s="14"/>
      <c r="D344" s="15"/>
      <c r="E344" s="15"/>
      <c r="F344" s="24"/>
      <c r="G344" s="16"/>
      <c r="H344" s="23"/>
      <c r="I344" s="17"/>
      <c r="J344" s="18"/>
      <c r="K344" s="19"/>
      <c r="L344" s="20"/>
      <c r="M344" s="27"/>
    </row>
    <row r="345" spans="1:13" s="2" customFormat="1" x14ac:dyDescent="0.25">
      <c r="A345" s="12"/>
      <c r="B345" s="22"/>
      <c r="C345" s="14"/>
      <c r="D345" s="15"/>
      <c r="E345" s="15"/>
      <c r="F345" s="24"/>
      <c r="G345" s="16"/>
      <c r="H345" s="23"/>
      <c r="I345" s="17"/>
      <c r="J345" s="18"/>
      <c r="K345" s="19"/>
      <c r="L345" s="20"/>
      <c r="M345" s="27"/>
    </row>
    <row r="346" spans="1:13" s="2" customFormat="1" x14ac:dyDescent="0.25">
      <c r="A346" s="21"/>
      <c r="B346" s="22"/>
      <c r="C346" s="14"/>
      <c r="D346" s="15"/>
      <c r="E346" s="15"/>
      <c r="F346" s="24"/>
      <c r="G346" s="16"/>
      <c r="H346" s="23"/>
      <c r="I346" s="17"/>
      <c r="J346" s="18"/>
      <c r="K346" s="19"/>
      <c r="L346" s="20"/>
      <c r="M346" s="27"/>
    </row>
    <row r="347" spans="1:13" s="2" customFormat="1" ht="27.75" customHeight="1" x14ac:dyDescent="0.25">
      <c r="A347" s="12"/>
      <c r="B347" s="22"/>
      <c r="C347" s="14"/>
      <c r="D347" s="15"/>
      <c r="E347" s="15"/>
      <c r="F347" s="24"/>
      <c r="G347" s="16"/>
      <c r="H347" s="23"/>
      <c r="I347" s="17"/>
      <c r="J347" s="18"/>
      <c r="K347" s="19"/>
      <c r="L347" s="20"/>
      <c r="M347" s="27"/>
    </row>
    <row r="348" spans="1:13" s="2" customFormat="1" x14ac:dyDescent="0.25">
      <c r="A348" s="21"/>
      <c r="B348" s="22"/>
      <c r="C348" s="14"/>
      <c r="D348" s="15"/>
      <c r="E348" s="15"/>
      <c r="F348" s="24"/>
      <c r="G348" s="16"/>
      <c r="H348" s="23"/>
      <c r="I348" s="17"/>
      <c r="J348" s="18"/>
      <c r="K348" s="19"/>
      <c r="L348" s="20"/>
      <c r="M348" s="27"/>
    </row>
    <row r="349" spans="1:13" s="2" customFormat="1" x14ac:dyDescent="0.25">
      <c r="A349" s="12"/>
      <c r="B349" s="22"/>
      <c r="C349" s="14"/>
      <c r="D349" s="15"/>
      <c r="E349" s="15"/>
      <c r="F349" s="24"/>
      <c r="G349" s="16"/>
      <c r="H349" s="23"/>
      <c r="I349" s="17"/>
      <c r="J349" s="18"/>
      <c r="K349" s="19"/>
      <c r="L349" s="20"/>
      <c r="M349" s="27"/>
    </row>
    <row r="350" spans="1:13" s="2" customFormat="1" x14ac:dyDescent="0.25">
      <c r="A350" s="21"/>
      <c r="B350" s="22"/>
      <c r="C350" s="14"/>
      <c r="D350" s="15"/>
      <c r="E350" s="15"/>
      <c r="F350" s="24"/>
      <c r="G350" s="16"/>
      <c r="H350" s="23"/>
      <c r="I350" s="17"/>
      <c r="J350" s="18"/>
      <c r="K350" s="19"/>
      <c r="L350" s="20"/>
      <c r="M350" s="27"/>
    </row>
    <row r="351" spans="1:13" s="2" customFormat="1" x14ac:dyDescent="0.25">
      <c r="A351" s="12"/>
      <c r="B351" s="22"/>
      <c r="C351" s="14"/>
      <c r="D351" s="15"/>
      <c r="E351" s="15"/>
      <c r="F351" s="24"/>
      <c r="G351" s="16"/>
      <c r="H351" s="23"/>
      <c r="I351" s="17"/>
      <c r="J351" s="18"/>
      <c r="K351" s="19"/>
      <c r="L351" s="20"/>
      <c r="M351" s="27"/>
    </row>
    <row r="352" spans="1:13" s="2" customFormat="1" x14ac:dyDescent="0.25">
      <c r="A352" s="21"/>
      <c r="B352" s="22"/>
      <c r="C352" s="14"/>
      <c r="D352" s="15"/>
      <c r="E352" s="15"/>
      <c r="F352" s="24"/>
      <c r="G352" s="16"/>
      <c r="H352" s="23"/>
      <c r="I352" s="17"/>
      <c r="J352" s="18"/>
      <c r="K352" s="19"/>
      <c r="L352" s="20"/>
      <c r="M352" s="27"/>
    </row>
    <row r="353" spans="1:13" s="2" customFormat="1" x14ac:dyDescent="0.25">
      <c r="A353" s="12"/>
      <c r="B353" s="22"/>
      <c r="C353" s="14"/>
      <c r="D353" s="15"/>
      <c r="E353" s="15"/>
      <c r="F353" s="24"/>
      <c r="G353" s="16"/>
      <c r="H353" s="23"/>
      <c r="I353" s="17"/>
      <c r="J353" s="18"/>
      <c r="K353" s="19"/>
      <c r="L353" s="20"/>
      <c r="M353" s="27"/>
    </row>
    <row r="354" spans="1:13" s="2" customFormat="1" x14ac:dyDescent="0.25">
      <c r="A354" s="21"/>
      <c r="B354" s="22"/>
      <c r="C354" s="14"/>
      <c r="D354" s="15"/>
      <c r="E354" s="15"/>
      <c r="F354" s="24"/>
      <c r="G354" s="16"/>
      <c r="H354" s="23"/>
      <c r="I354" s="17"/>
      <c r="J354" s="18"/>
      <c r="K354" s="19"/>
      <c r="L354" s="20"/>
      <c r="M354" s="27"/>
    </row>
    <row r="355" spans="1:13" s="2" customFormat="1" x14ac:dyDescent="0.25">
      <c r="A355" s="12"/>
      <c r="B355" s="22"/>
      <c r="C355" s="14"/>
      <c r="D355" s="15"/>
      <c r="E355" s="15"/>
      <c r="F355" s="24"/>
      <c r="G355" s="16"/>
      <c r="H355" s="23"/>
      <c r="I355" s="17"/>
      <c r="J355" s="18"/>
      <c r="K355" s="19"/>
      <c r="L355" s="20"/>
      <c r="M355" s="27"/>
    </row>
    <row r="356" spans="1:13" s="2" customFormat="1" x14ac:dyDescent="0.25">
      <c r="A356" s="21"/>
      <c r="B356" s="22"/>
      <c r="C356" s="14"/>
      <c r="D356" s="15"/>
      <c r="E356" s="15"/>
      <c r="F356" s="24"/>
      <c r="G356" s="16"/>
      <c r="H356" s="23"/>
      <c r="I356" s="17"/>
      <c r="J356" s="18"/>
      <c r="K356" s="19"/>
      <c r="L356" s="20"/>
      <c r="M356" s="27"/>
    </row>
    <row r="357" spans="1:13" s="2" customFormat="1" ht="24.75" customHeight="1" x14ac:dyDescent="0.25">
      <c r="A357" s="12"/>
      <c r="B357" s="22"/>
      <c r="C357" s="14"/>
      <c r="D357" s="25"/>
      <c r="E357" s="25"/>
      <c r="F357" s="24"/>
      <c r="G357" s="16"/>
      <c r="H357" s="23"/>
      <c r="I357" s="17"/>
      <c r="J357" s="18"/>
      <c r="K357" s="19"/>
      <c r="L357" s="20"/>
      <c r="M357" s="27"/>
    </row>
    <row r="358" spans="1:13" s="2" customFormat="1" x14ac:dyDescent="0.25">
      <c r="A358" s="21"/>
      <c r="B358" s="22"/>
      <c r="C358" s="14"/>
      <c r="D358" s="15"/>
      <c r="E358" s="15"/>
      <c r="F358" s="24"/>
      <c r="G358" s="16"/>
      <c r="H358" s="23"/>
      <c r="I358" s="17"/>
      <c r="J358" s="18"/>
      <c r="K358" s="19"/>
      <c r="L358" s="20"/>
      <c r="M358" s="27"/>
    </row>
    <row r="359" spans="1:13" s="2" customFormat="1" x14ac:dyDescent="0.25">
      <c r="A359" s="12"/>
      <c r="B359" s="22"/>
      <c r="C359" s="14"/>
      <c r="D359" s="25"/>
      <c r="E359" s="25"/>
      <c r="F359" s="24"/>
      <c r="G359" s="16"/>
      <c r="H359" s="23"/>
      <c r="I359" s="17"/>
      <c r="J359" s="18"/>
      <c r="K359" s="19"/>
      <c r="L359" s="20"/>
      <c r="M359" s="27"/>
    </row>
    <row r="360" spans="1:13" s="2" customFormat="1" x14ac:dyDescent="0.25">
      <c r="A360" s="21"/>
      <c r="B360" s="22"/>
      <c r="C360" s="14"/>
      <c r="D360" s="15"/>
      <c r="E360" s="15"/>
      <c r="F360" s="24"/>
      <c r="G360" s="16"/>
      <c r="H360" s="23"/>
      <c r="I360" s="17"/>
      <c r="J360" s="18"/>
      <c r="K360" s="19"/>
      <c r="L360" s="20"/>
      <c r="M360" s="27"/>
    </row>
    <row r="361" spans="1:13" s="2" customFormat="1" x14ac:dyDescent="0.25">
      <c r="A361" s="12"/>
      <c r="B361" s="22"/>
      <c r="C361" s="14"/>
      <c r="D361" s="15"/>
      <c r="E361" s="15"/>
      <c r="F361" s="24"/>
      <c r="G361" s="16"/>
      <c r="H361" s="23"/>
      <c r="I361" s="17"/>
      <c r="J361" s="18"/>
      <c r="K361" s="19"/>
      <c r="L361" s="20"/>
      <c r="M361" s="27"/>
    </row>
    <row r="362" spans="1:13" s="2" customFormat="1" x14ac:dyDescent="0.25">
      <c r="A362" s="21"/>
      <c r="B362" s="22"/>
      <c r="C362" s="14"/>
      <c r="D362" s="25"/>
      <c r="E362" s="25"/>
      <c r="F362" s="24"/>
      <c r="G362" s="16"/>
      <c r="H362" s="23"/>
      <c r="I362" s="17"/>
      <c r="J362" s="18"/>
      <c r="K362" s="19"/>
      <c r="L362" s="20"/>
      <c r="M362" s="27"/>
    </row>
    <row r="363" spans="1:13" s="2" customFormat="1" ht="69.75" customHeight="1" x14ac:dyDescent="0.25">
      <c r="A363" s="12"/>
      <c r="B363" s="22"/>
      <c r="C363" s="14"/>
      <c r="D363" s="25"/>
      <c r="E363" s="25"/>
      <c r="F363" s="24"/>
      <c r="G363" s="16"/>
      <c r="H363" s="23"/>
      <c r="I363" s="17"/>
      <c r="J363" s="18"/>
      <c r="K363" s="19"/>
      <c r="L363" s="20"/>
      <c r="M363" s="27"/>
    </row>
    <row r="364" spans="1:13" s="2" customFormat="1" ht="57" customHeight="1" x14ac:dyDescent="0.25">
      <c r="A364" s="12"/>
      <c r="B364" s="22"/>
      <c r="C364" s="14"/>
      <c r="D364" s="25"/>
      <c r="E364" s="25"/>
      <c r="F364" s="24"/>
      <c r="G364" s="16"/>
      <c r="H364" s="23"/>
      <c r="I364" s="17"/>
      <c r="J364" s="18"/>
      <c r="K364" s="19"/>
      <c r="L364" s="20"/>
      <c r="M364" s="27"/>
    </row>
    <row r="365" spans="1:13" s="2" customFormat="1" ht="69.75" customHeight="1" x14ac:dyDescent="0.25">
      <c r="A365" s="30"/>
      <c r="B365" s="31"/>
      <c r="C365" s="32"/>
      <c r="D365" s="33"/>
      <c r="E365" s="33"/>
      <c r="F365" s="34"/>
      <c r="G365" s="35"/>
      <c r="H365" s="36"/>
      <c r="I365" s="37"/>
      <c r="J365" s="38"/>
      <c r="K365" s="39"/>
      <c r="L365" s="40"/>
      <c r="M365" s="27"/>
    </row>
    <row r="366" spans="1:13" s="2" customFormat="1" ht="57.75" customHeight="1" x14ac:dyDescent="0.25">
      <c r="A366" s="371"/>
      <c r="B366" s="371"/>
      <c r="C366" s="371"/>
      <c r="D366" s="371"/>
      <c r="E366" s="371"/>
      <c r="F366" s="371"/>
      <c r="G366" s="371"/>
      <c r="H366" s="371"/>
      <c r="I366" s="371"/>
      <c r="J366" s="371"/>
      <c r="K366" s="371"/>
      <c r="L366" s="371"/>
      <c r="M366" s="27"/>
    </row>
    <row r="367" spans="1:13" s="2" customFormat="1" ht="35.25" customHeight="1" x14ac:dyDescent="0.25">
      <c r="A367" s="43"/>
      <c r="B367" s="44"/>
      <c r="C367" s="14"/>
      <c r="D367" s="44"/>
      <c r="E367" s="44"/>
      <c r="F367" s="24"/>
      <c r="G367" s="16"/>
      <c r="H367" s="45"/>
      <c r="I367" s="17"/>
      <c r="J367" s="18"/>
      <c r="K367" s="19"/>
      <c r="L367" s="20"/>
      <c r="M367" s="27"/>
    </row>
    <row r="368" spans="1:13" s="2" customFormat="1" ht="65.25" customHeight="1" x14ac:dyDescent="0.25">
      <c r="A368" s="43"/>
      <c r="B368" s="44"/>
      <c r="C368" s="14"/>
      <c r="D368" s="44"/>
      <c r="E368" s="44"/>
      <c r="F368" s="24"/>
      <c r="G368" s="16"/>
      <c r="H368" s="45"/>
      <c r="I368" s="17"/>
      <c r="J368" s="18"/>
      <c r="K368" s="19"/>
      <c r="L368" s="20"/>
      <c r="M368" s="27"/>
    </row>
    <row r="369" spans="1:13" s="2" customFormat="1" ht="69" customHeight="1" x14ac:dyDescent="0.25">
      <c r="A369" s="43"/>
      <c r="B369" s="44"/>
      <c r="C369" s="14"/>
      <c r="D369" s="44"/>
      <c r="E369" s="44"/>
      <c r="F369" s="24"/>
      <c r="G369" s="16"/>
      <c r="H369" s="45"/>
      <c r="I369" s="17"/>
      <c r="J369" s="18"/>
      <c r="K369" s="19"/>
      <c r="L369" s="20"/>
      <c r="M369" s="27"/>
    </row>
    <row r="370" spans="1:13" s="260" customFormat="1" x14ac:dyDescent="0.25">
      <c r="A370" s="43"/>
      <c r="B370" s="44"/>
      <c r="C370" s="14"/>
      <c r="D370" s="44"/>
      <c r="E370" s="44"/>
      <c r="F370" s="24"/>
      <c r="G370" s="16"/>
      <c r="H370" s="45"/>
      <c r="I370" s="17"/>
      <c r="J370" s="18"/>
      <c r="K370" s="19"/>
      <c r="L370" s="20"/>
      <c r="M370" s="27"/>
    </row>
    <row r="371" spans="1:13" s="2" customFormat="1" x14ac:dyDescent="0.25">
      <c r="A371" s="43"/>
      <c r="B371" s="44"/>
      <c r="C371" s="14"/>
      <c r="D371" s="44"/>
      <c r="E371" s="44"/>
      <c r="F371" s="24"/>
      <c r="G371" s="16"/>
      <c r="H371" s="45"/>
      <c r="I371" s="17"/>
      <c r="J371" s="18"/>
      <c r="K371" s="19"/>
      <c r="L371" s="20"/>
      <c r="M371" s="27"/>
    </row>
    <row r="372" spans="1:13" s="2" customFormat="1" x14ac:dyDescent="0.25">
      <c r="A372" s="43"/>
      <c r="B372" s="44"/>
      <c r="C372" s="14"/>
      <c r="D372" s="44"/>
      <c r="E372" s="44"/>
      <c r="F372" s="24"/>
      <c r="G372" s="16"/>
      <c r="H372" s="45"/>
      <c r="I372" s="17"/>
      <c r="J372" s="18"/>
      <c r="K372" s="19"/>
      <c r="L372" s="20"/>
      <c r="M372" s="51"/>
    </row>
    <row r="373" spans="1:13" s="2" customFormat="1" x14ac:dyDescent="0.25">
      <c r="A373" s="43"/>
      <c r="B373" s="44"/>
      <c r="C373" s="14"/>
      <c r="D373" s="44"/>
      <c r="E373" s="44"/>
      <c r="F373" s="24"/>
      <c r="G373" s="16"/>
      <c r="H373" s="45"/>
      <c r="I373" s="17"/>
      <c r="J373" s="18"/>
      <c r="K373" s="19"/>
      <c r="L373" s="20"/>
      <c r="M373" s="27"/>
    </row>
    <row r="374" spans="1:13" s="2" customFormat="1" x14ac:dyDescent="0.25">
      <c r="A374" s="43"/>
      <c r="B374" s="47"/>
      <c r="C374" s="14"/>
      <c r="D374" s="44"/>
      <c r="E374" s="44"/>
      <c r="F374" s="24"/>
      <c r="G374" s="16"/>
      <c r="H374" s="45"/>
      <c r="I374" s="17"/>
      <c r="J374" s="18"/>
      <c r="K374" s="19"/>
      <c r="L374" s="20"/>
      <c r="M374" s="27"/>
    </row>
    <row r="375" spans="1:13" s="2" customFormat="1" x14ac:dyDescent="0.25">
      <c r="A375" s="43"/>
      <c r="B375" s="47"/>
      <c r="C375" s="14"/>
      <c r="D375" s="44"/>
      <c r="E375" s="44"/>
      <c r="F375" s="24"/>
      <c r="G375" s="16"/>
      <c r="H375" s="45"/>
      <c r="I375" s="17"/>
      <c r="J375" s="18"/>
      <c r="K375" s="19"/>
      <c r="L375" s="20"/>
      <c r="M375" s="51"/>
    </row>
    <row r="376" spans="1:13" s="2" customFormat="1" x14ac:dyDescent="0.25">
      <c r="A376" s="43"/>
      <c r="B376" s="44"/>
      <c r="C376" s="14"/>
      <c r="D376" s="44"/>
      <c r="E376" s="44"/>
      <c r="F376" s="24"/>
      <c r="G376" s="16"/>
      <c r="H376" s="45"/>
      <c r="I376" s="17"/>
      <c r="J376" s="18"/>
      <c r="K376" s="19"/>
      <c r="L376" s="20"/>
      <c r="M376" s="51">
        <f>SUM(K157:K212)</f>
        <v>1562150</v>
      </c>
    </row>
    <row r="377" spans="1:13" s="2" customFormat="1" x14ac:dyDescent="0.25">
      <c r="A377" s="43"/>
      <c r="B377" s="44"/>
      <c r="C377" s="14"/>
      <c r="D377" s="44"/>
      <c r="E377" s="44"/>
      <c r="F377" s="24"/>
      <c r="G377" s="16"/>
      <c r="H377" s="45"/>
      <c r="I377" s="17"/>
      <c r="J377" s="18"/>
      <c r="K377" s="19"/>
      <c r="L377" s="20"/>
      <c r="M377" s="27"/>
    </row>
    <row r="378" spans="1:13" s="2" customFormat="1" x14ac:dyDescent="0.25">
      <c r="A378" s="43"/>
      <c r="B378" s="44"/>
      <c r="C378" s="14"/>
      <c r="D378" s="44"/>
      <c r="E378" s="44"/>
      <c r="F378" s="24"/>
      <c r="G378" s="16"/>
      <c r="H378" s="45"/>
      <c r="I378" s="17"/>
      <c r="J378" s="18"/>
      <c r="K378" s="19"/>
      <c r="L378" s="20"/>
      <c r="M378" s="51" t="e">
        <f>SUM(#REF!)</f>
        <v>#REF!</v>
      </c>
    </row>
    <row r="379" spans="1:13" s="2" customFormat="1" x14ac:dyDescent="0.25">
      <c r="A379" s="43"/>
      <c r="B379" s="44"/>
      <c r="C379" s="14"/>
      <c r="D379" s="44"/>
      <c r="E379" s="44"/>
      <c r="F379" s="24"/>
      <c r="G379" s="16"/>
      <c r="H379" s="45"/>
      <c r="I379" s="17"/>
      <c r="J379" s="18"/>
      <c r="K379" s="19"/>
      <c r="L379" s="20"/>
      <c r="M379" s="27"/>
    </row>
    <row r="380" spans="1:13" s="2" customFormat="1" x14ac:dyDescent="0.25">
      <c r="A380" s="43"/>
      <c r="B380" s="47"/>
      <c r="C380" s="48"/>
      <c r="D380" s="44"/>
      <c r="E380" s="44"/>
      <c r="F380" s="24"/>
      <c r="G380" s="16"/>
      <c r="H380" s="45"/>
      <c r="I380" s="17"/>
      <c r="J380" s="18"/>
      <c r="K380" s="19"/>
      <c r="L380" s="20"/>
      <c r="M380" s="27"/>
    </row>
    <row r="381" spans="1:13" s="2" customFormat="1" x14ac:dyDescent="0.25">
      <c r="A381" s="43"/>
      <c r="B381" s="47"/>
      <c r="C381" s="48"/>
      <c r="D381" s="44"/>
      <c r="E381" s="44"/>
      <c r="F381" s="24"/>
      <c r="G381" s="16"/>
      <c r="H381" s="45"/>
      <c r="I381" s="17"/>
      <c r="J381" s="18"/>
      <c r="K381" s="19"/>
      <c r="L381" s="20"/>
      <c r="M381" s="27"/>
    </row>
    <row r="382" spans="1:13" s="2" customFormat="1" x14ac:dyDescent="0.25">
      <c r="A382" s="43"/>
      <c r="B382" s="47"/>
      <c r="C382" s="48"/>
      <c r="D382" s="44"/>
      <c r="E382" s="44"/>
      <c r="F382" s="24"/>
      <c r="G382" s="16"/>
      <c r="H382" s="45"/>
      <c r="I382" s="17"/>
      <c r="J382" s="18"/>
      <c r="K382" s="19"/>
      <c r="L382" s="20"/>
      <c r="M382" s="27"/>
    </row>
    <row r="383" spans="1:13" s="2" customFormat="1" x14ac:dyDescent="0.25">
      <c r="A383" s="43"/>
      <c r="B383" s="44"/>
      <c r="C383" s="14"/>
      <c r="D383" s="44"/>
      <c r="E383" s="44"/>
      <c r="F383" s="24"/>
      <c r="G383" s="16"/>
      <c r="H383" s="45"/>
      <c r="I383" s="17"/>
      <c r="J383" s="18"/>
      <c r="K383" s="19"/>
      <c r="L383" s="20"/>
      <c r="M383" s="27"/>
    </row>
    <row r="384" spans="1:13" s="2" customFormat="1" x14ac:dyDescent="0.25">
      <c r="A384" s="43"/>
      <c r="B384" s="44"/>
      <c r="C384" s="14"/>
      <c r="D384" s="44"/>
      <c r="E384" s="44"/>
      <c r="F384" s="24"/>
      <c r="G384" s="16"/>
      <c r="H384" s="45"/>
      <c r="I384" s="17"/>
      <c r="J384" s="18"/>
      <c r="K384" s="19"/>
      <c r="L384" s="20"/>
      <c r="M384" s="27"/>
    </row>
    <row r="385" spans="1:13" s="2" customFormat="1" x14ac:dyDescent="0.25">
      <c r="A385" s="43"/>
      <c r="B385" s="44"/>
      <c r="C385" s="14"/>
      <c r="D385" s="44"/>
      <c r="E385" s="44"/>
      <c r="F385" s="24"/>
      <c r="G385" s="16"/>
      <c r="H385" s="45"/>
      <c r="I385" s="17"/>
      <c r="J385" s="18"/>
      <c r="K385" s="19"/>
      <c r="L385" s="20"/>
      <c r="M385" s="27"/>
    </row>
    <row r="386" spans="1:13" s="2" customFormat="1" x14ac:dyDescent="0.25">
      <c r="A386" s="43"/>
      <c r="B386" s="44"/>
      <c r="C386" s="14"/>
      <c r="D386" s="44"/>
      <c r="E386" s="44"/>
      <c r="F386" s="24"/>
      <c r="G386" s="16"/>
      <c r="H386" s="45"/>
      <c r="I386" s="17"/>
      <c r="J386" s="18"/>
      <c r="K386" s="19"/>
      <c r="L386" s="20"/>
      <c r="M386" s="27"/>
    </row>
    <row r="387" spans="1:13" s="2" customFormat="1" x14ac:dyDescent="0.25">
      <c r="A387" s="43"/>
      <c r="B387" s="44"/>
      <c r="C387" s="14"/>
      <c r="D387" s="44"/>
      <c r="E387" s="44"/>
      <c r="F387" s="24"/>
      <c r="G387" s="16"/>
      <c r="H387" s="45"/>
      <c r="I387" s="17"/>
      <c r="J387" s="18"/>
      <c r="K387" s="19"/>
      <c r="L387" s="20"/>
      <c r="M387" s="27"/>
    </row>
    <row r="388" spans="1:13" s="2" customFormat="1" x14ac:dyDescent="0.25">
      <c r="A388" s="43"/>
      <c r="B388" s="44"/>
      <c r="C388" s="14"/>
      <c r="D388" s="44"/>
      <c r="E388" s="44"/>
      <c r="F388" s="24"/>
      <c r="G388" s="16"/>
      <c r="H388" s="45"/>
      <c r="I388" s="17"/>
      <c r="J388" s="18"/>
      <c r="K388" s="19"/>
      <c r="L388" s="20"/>
      <c r="M388" s="27"/>
    </row>
    <row r="389" spans="1:13" s="2" customFormat="1" x14ac:dyDescent="0.25">
      <c r="A389" s="43"/>
      <c r="B389" s="44"/>
      <c r="C389" s="14"/>
      <c r="D389" s="44"/>
      <c r="E389" s="44"/>
      <c r="F389" s="24"/>
      <c r="G389" s="16"/>
      <c r="H389" s="45"/>
      <c r="I389" s="17"/>
      <c r="J389" s="18"/>
      <c r="K389" s="19"/>
      <c r="L389" s="20"/>
      <c r="M389" s="27"/>
    </row>
    <row r="390" spans="1:13" s="2" customFormat="1" x14ac:dyDescent="0.25">
      <c r="A390" s="43"/>
      <c r="B390" s="44"/>
      <c r="C390" s="14"/>
      <c r="D390" s="44"/>
      <c r="E390" s="44"/>
      <c r="F390" s="24"/>
      <c r="G390" s="16"/>
      <c r="H390" s="45"/>
      <c r="I390" s="17"/>
      <c r="J390" s="18"/>
      <c r="K390" s="19"/>
      <c r="L390" s="20"/>
      <c r="M390" s="27"/>
    </row>
    <row r="391" spans="1:13" s="2" customFormat="1" x14ac:dyDescent="0.25">
      <c r="A391" s="43"/>
      <c r="B391" s="44"/>
      <c r="C391" s="14"/>
      <c r="D391" s="44"/>
      <c r="E391" s="44"/>
      <c r="F391" s="24"/>
      <c r="G391" s="16"/>
      <c r="H391" s="45"/>
      <c r="I391" s="17"/>
      <c r="J391" s="18"/>
      <c r="K391" s="19"/>
      <c r="L391" s="20"/>
      <c r="M391" s="27"/>
    </row>
    <row r="392" spans="1:13" s="2" customFormat="1" x14ac:dyDescent="0.25">
      <c r="A392" s="43"/>
      <c r="B392" s="44"/>
      <c r="C392" s="14"/>
      <c r="D392" s="44"/>
      <c r="E392" s="44"/>
      <c r="F392" s="24"/>
      <c r="G392" s="16"/>
      <c r="H392" s="45"/>
      <c r="I392" s="17"/>
      <c r="J392" s="18"/>
      <c r="K392" s="19"/>
      <c r="L392" s="20"/>
      <c r="M392" s="27"/>
    </row>
    <row r="393" spans="1:13" s="2" customFormat="1" x14ac:dyDescent="0.25">
      <c r="A393" s="43"/>
      <c r="B393" s="44"/>
      <c r="C393" s="14"/>
      <c r="D393" s="44"/>
      <c r="E393" s="44"/>
      <c r="F393" s="24"/>
      <c r="G393" s="16"/>
      <c r="H393" s="45"/>
      <c r="I393" s="17"/>
      <c r="J393" s="18"/>
      <c r="K393" s="19"/>
      <c r="L393" s="20"/>
      <c r="M393" s="27"/>
    </row>
    <row r="394" spans="1:13" s="2" customFormat="1" ht="40.5" customHeight="1" x14ac:dyDescent="0.25">
      <c r="A394" s="43"/>
      <c r="B394" s="44"/>
      <c r="C394" s="14"/>
      <c r="D394" s="44"/>
      <c r="E394" s="44"/>
      <c r="F394" s="24"/>
      <c r="G394" s="16"/>
      <c r="H394" s="45"/>
      <c r="I394" s="17"/>
      <c r="J394" s="18"/>
      <c r="K394" s="19"/>
      <c r="L394" s="20"/>
      <c r="M394" s="270"/>
    </row>
    <row r="395" spans="1:13" s="2" customFormat="1" x14ac:dyDescent="0.25">
      <c r="A395" s="43"/>
      <c r="B395" s="44"/>
      <c r="C395" s="14"/>
      <c r="D395" s="44"/>
      <c r="E395" s="44"/>
      <c r="F395" s="24"/>
      <c r="G395" s="16"/>
      <c r="H395" s="45"/>
      <c r="I395" s="17"/>
      <c r="J395" s="18"/>
      <c r="K395" s="19"/>
      <c r="L395" s="20"/>
      <c r="M395" s="27"/>
    </row>
    <row r="396" spans="1:13" s="2" customFormat="1" ht="47.25" customHeight="1" x14ac:dyDescent="0.25">
      <c r="A396" s="43"/>
      <c r="B396" s="44"/>
      <c r="C396" s="14"/>
      <c r="D396" s="44"/>
      <c r="E396" s="44"/>
      <c r="F396" s="24"/>
      <c r="G396" s="16"/>
      <c r="H396" s="45"/>
      <c r="I396" s="17"/>
      <c r="J396" s="18"/>
      <c r="K396" s="19"/>
      <c r="L396" s="20"/>
      <c r="M396" s="27"/>
    </row>
    <row r="397" spans="1:13" s="2" customFormat="1" x14ac:dyDescent="0.25">
      <c r="A397" s="43"/>
      <c r="B397" s="44"/>
      <c r="C397" s="14"/>
      <c r="D397" s="44"/>
      <c r="E397" s="44"/>
      <c r="F397" s="24"/>
      <c r="G397" s="16"/>
      <c r="H397" s="45"/>
      <c r="I397" s="17"/>
      <c r="J397" s="18"/>
      <c r="K397" s="19"/>
      <c r="L397" s="20"/>
      <c r="M397" s="51"/>
    </row>
    <row r="398" spans="1:13" s="2" customFormat="1" x14ac:dyDescent="0.25">
      <c r="A398" s="43"/>
      <c r="B398" s="44"/>
      <c r="C398" s="14"/>
      <c r="D398" s="44"/>
      <c r="E398" s="44"/>
      <c r="F398" s="24"/>
      <c r="G398" s="16"/>
      <c r="H398" s="45"/>
      <c r="I398" s="17"/>
      <c r="J398" s="18"/>
      <c r="K398" s="19"/>
      <c r="L398" s="20"/>
      <c r="M398" s="51"/>
    </row>
    <row r="399" spans="1:13" s="2" customFormat="1" x14ac:dyDescent="0.25">
      <c r="A399" s="43"/>
      <c r="B399" s="44"/>
      <c r="C399" s="14"/>
      <c r="D399" s="44"/>
      <c r="E399" s="44"/>
      <c r="F399" s="24"/>
      <c r="G399" s="16"/>
      <c r="H399" s="45"/>
      <c r="I399" s="17"/>
      <c r="J399" s="18"/>
      <c r="K399" s="19"/>
      <c r="L399" s="20"/>
      <c r="M399" s="27"/>
    </row>
    <row r="400" spans="1:13" s="2" customFormat="1" x14ac:dyDescent="0.25">
      <c r="A400" s="43"/>
      <c r="B400" s="44"/>
      <c r="C400" s="14"/>
      <c r="D400" s="44"/>
      <c r="E400" s="44"/>
      <c r="F400" s="24"/>
      <c r="G400" s="16"/>
      <c r="H400" s="45"/>
      <c r="I400" s="17"/>
      <c r="J400" s="18"/>
      <c r="K400" s="19"/>
      <c r="L400" s="20"/>
      <c r="M400" s="51">
        <f>SUM(K220:K239)</f>
        <v>1913816</v>
      </c>
    </row>
    <row r="401" spans="1:13" s="2" customFormat="1" x14ac:dyDescent="0.25">
      <c r="A401" s="49"/>
      <c r="B401" s="44"/>
      <c r="C401" s="14"/>
      <c r="D401" s="44"/>
      <c r="E401" s="44"/>
      <c r="F401" s="24"/>
      <c r="G401" s="16"/>
      <c r="H401" s="45"/>
      <c r="I401" s="17"/>
      <c r="J401" s="18"/>
      <c r="K401" s="19"/>
      <c r="L401" s="20"/>
      <c r="M401" s="51"/>
    </row>
    <row r="402" spans="1:13" s="2" customFormat="1" x14ac:dyDescent="0.25">
      <c r="A402" s="43"/>
      <c r="B402" s="44"/>
      <c r="C402" s="14"/>
      <c r="D402" s="44"/>
      <c r="E402" s="44"/>
      <c r="F402" s="24"/>
      <c r="G402" s="16"/>
      <c r="H402" s="45"/>
      <c r="I402" s="17"/>
      <c r="J402" s="18"/>
      <c r="K402" s="19"/>
      <c r="L402" s="20"/>
      <c r="M402" s="27"/>
    </row>
    <row r="403" spans="1:13" s="2" customFormat="1" x14ac:dyDescent="0.25">
      <c r="A403" s="43"/>
      <c r="B403" s="44"/>
      <c r="C403" s="14"/>
      <c r="D403" s="44"/>
      <c r="E403" s="44"/>
      <c r="F403" s="24"/>
      <c r="G403" s="16"/>
      <c r="H403" s="45"/>
      <c r="I403" s="17"/>
      <c r="J403" s="18"/>
      <c r="K403" s="19"/>
      <c r="L403" s="20"/>
      <c r="M403" s="51" t="e">
        <f>SUM(#REF!)</f>
        <v>#REF!</v>
      </c>
    </row>
    <row r="404" spans="1:13" s="2" customFormat="1" x14ac:dyDescent="0.25">
      <c r="A404" s="43"/>
      <c r="B404" s="44"/>
      <c r="C404" s="14"/>
      <c r="D404" s="44"/>
      <c r="E404" s="44"/>
      <c r="F404" s="24"/>
      <c r="G404" s="16"/>
      <c r="H404" s="45"/>
      <c r="I404" s="17"/>
      <c r="J404" s="18"/>
      <c r="K404" s="19"/>
      <c r="L404" s="20"/>
      <c r="M404" s="28">
        <f>SUM(K52:K239)</f>
        <v>15894256</v>
      </c>
    </row>
    <row r="405" spans="1:13" s="2" customFormat="1" x14ac:dyDescent="0.25">
      <c r="A405" s="43"/>
      <c r="B405" s="44"/>
      <c r="C405" s="14"/>
      <c r="D405" s="44"/>
      <c r="E405" s="44"/>
      <c r="F405" s="24"/>
      <c r="G405" s="16"/>
      <c r="H405" s="45"/>
      <c r="I405" s="17"/>
      <c r="J405" s="18"/>
      <c r="K405" s="19"/>
      <c r="L405" s="20"/>
    </row>
    <row r="406" spans="1:13" s="2" customFormat="1" ht="66.75" customHeight="1" x14ac:dyDescent="0.25">
      <c r="A406" s="43"/>
      <c r="B406" s="44"/>
      <c r="C406" s="14"/>
      <c r="D406" s="44"/>
      <c r="E406" s="44"/>
      <c r="F406" s="24"/>
      <c r="G406" s="16"/>
      <c r="H406" s="45"/>
      <c r="I406" s="17"/>
      <c r="J406" s="18"/>
      <c r="K406" s="19"/>
      <c r="L406" s="20"/>
    </row>
    <row r="407" spans="1:13" s="2" customFormat="1" ht="66.75" customHeight="1" x14ac:dyDescent="0.25">
      <c r="A407" s="43"/>
      <c r="B407" s="44"/>
      <c r="C407" s="14"/>
      <c r="D407" s="44"/>
      <c r="E407" s="44"/>
      <c r="F407" s="24"/>
      <c r="G407" s="16"/>
      <c r="H407" s="45"/>
      <c r="I407" s="17"/>
      <c r="J407" s="18"/>
      <c r="K407" s="19"/>
      <c r="L407" s="20"/>
    </row>
    <row r="408" spans="1:13" s="2" customFormat="1" ht="66.75" customHeight="1" x14ac:dyDescent="0.25">
      <c r="A408" s="43"/>
      <c r="B408" s="44"/>
      <c r="C408" s="14"/>
      <c r="D408" s="44"/>
      <c r="E408" s="44"/>
      <c r="F408" s="24"/>
      <c r="G408" s="16"/>
      <c r="H408" s="45"/>
      <c r="I408" s="17"/>
      <c r="J408" s="18"/>
      <c r="K408" s="19"/>
      <c r="L408" s="20"/>
      <c r="M408" s="289"/>
    </row>
    <row r="409" spans="1:13" s="2" customFormat="1" ht="66.75" customHeight="1" x14ac:dyDescent="0.25">
      <c r="A409" s="43"/>
      <c r="B409" s="44"/>
      <c r="C409" s="14"/>
      <c r="D409" s="44"/>
      <c r="E409" s="44"/>
      <c r="F409" s="24"/>
      <c r="G409" s="16"/>
      <c r="H409" s="45"/>
      <c r="I409" s="17"/>
      <c r="J409" s="18"/>
      <c r="K409" s="19"/>
      <c r="L409" s="20"/>
      <c r="M409" s="27"/>
    </row>
    <row r="410" spans="1:13" s="2" customFormat="1" ht="66.75" customHeight="1" x14ac:dyDescent="0.25">
      <c r="A410" s="43"/>
      <c r="B410" s="44"/>
      <c r="C410" s="14"/>
      <c r="D410" s="44"/>
      <c r="E410" s="44"/>
      <c r="F410" s="24"/>
      <c r="G410" s="16"/>
      <c r="H410" s="45"/>
      <c r="I410" s="17"/>
      <c r="J410" s="18"/>
      <c r="K410" s="19"/>
      <c r="L410" s="20"/>
      <c r="M410" s="27"/>
    </row>
    <row r="411" spans="1:13" s="2" customFormat="1" ht="66.75" customHeight="1" x14ac:dyDescent="0.25">
      <c r="A411" s="43"/>
      <c r="B411" s="44"/>
      <c r="C411" s="14"/>
      <c r="D411" s="44"/>
      <c r="E411" s="44"/>
      <c r="F411" s="24"/>
      <c r="G411" s="16"/>
      <c r="H411" s="45"/>
      <c r="I411" s="17"/>
      <c r="J411" s="18"/>
      <c r="K411" s="19"/>
      <c r="L411" s="20"/>
      <c r="M411" s="27"/>
    </row>
    <row r="412" spans="1:13" s="2" customFormat="1" ht="66.75" customHeight="1" x14ac:dyDescent="0.25">
      <c r="A412" s="43"/>
      <c r="B412" s="44"/>
      <c r="C412" s="14"/>
      <c r="D412" s="44"/>
      <c r="E412" s="44"/>
      <c r="F412" s="24"/>
      <c r="G412" s="16"/>
      <c r="H412" s="45"/>
      <c r="I412" s="17"/>
      <c r="J412" s="18"/>
      <c r="K412" s="19"/>
      <c r="L412" s="20"/>
      <c r="M412" s="27"/>
    </row>
    <row r="413" spans="1:13" s="2" customFormat="1" ht="66.75" customHeight="1" x14ac:dyDescent="0.25">
      <c r="A413" s="43"/>
      <c r="B413" s="44"/>
      <c r="C413" s="14"/>
      <c r="D413" s="44"/>
      <c r="E413" s="44"/>
      <c r="F413" s="24"/>
      <c r="G413" s="16"/>
      <c r="H413" s="45"/>
      <c r="I413" s="17"/>
      <c r="J413" s="18"/>
      <c r="K413" s="19"/>
      <c r="L413" s="20"/>
      <c r="M413" s="27"/>
    </row>
    <row r="414" spans="1:13" s="2" customFormat="1" ht="66.75" customHeight="1" x14ac:dyDescent="0.25">
      <c r="A414" s="43"/>
      <c r="B414" s="44"/>
      <c r="C414" s="14"/>
      <c r="D414" s="44"/>
      <c r="E414" s="44"/>
      <c r="F414" s="24"/>
      <c r="G414" s="16"/>
      <c r="H414" s="45"/>
      <c r="I414" s="17"/>
      <c r="J414" s="18"/>
      <c r="K414" s="19"/>
      <c r="L414" s="20"/>
      <c r="M414" s="27"/>
    </row>
    <row r="415" spans="1:13" s="2" customFormat="1" x14ac:dyDescent="0.25">
      <c r="A415" s="43"/>
      <c r="B415" s="44"/>
      <c r="C415" s="14"/>
      <c r="D415" s="44"/>
      <c r="E415" s="44"/>
      <c r="F415" s="24"/>
      <c r="G415" s="16"/>
      <c r="H415" s="45"/>
      <c r="I415" s="17"/>
      <c r="J415" s="18"/>
      <c r="K415" s="19"/>
      <c r="L415" s="20"/>
      <c r="M415" s="27"/>
    </row>
    <row r="416" spans="1:13" s="2" customFormat="1" x14ac:dyDescent="0.25">
      <c r="A416" s="43"/>
      <c r="B416" s="44"/>
      <c r="C416" s="14"/>
      <c r="D416" s="44"/>
      <c r="E416" s="44"/>
      <c r="F416" s="24"/>
      <c r="G416" s="16"/>
      <c r="H416" s="45"/>
      <c r="I416" s="17"/>
      <c r="J416" s="18"/>
      <c r="K416" s="19"/>
      <c r="L416" s="20"/>
      <c r="M416" s="27"/>
    </row>
    <row r="417" spans="1:13" s="2" customFormat="1" x14ac:dyDescent="0.25">
      <c r="A417" s="43"/>
      <c r="B417" s="44"/>
      <c r="C417" s="14"/>
      <c r="D417" s="44"/>
      <c r="E417" s="44"/>
      <c r="F417" s="24"/>
      <c r="G417" s="16"/>
      <c r="H417" s="45"/>
      <c r="I417" s="17"/>
      <c r="J417" s="18"/>
      <c r="K417" s="19"/>
      <c r="L417" s="20"/>
      <c r="M417" s="27"/>
    </row>
    <row r="418" spans="1:13" s="2" customFormat="1" x14ac:dyDescent="0.25">
      <c r="A418" s="43"/>
      <c r="B418" s="44"/>
      <c r="C418" s="14"/>
      <c r="D418" s="44"/>
      <c r="E418" s="44"/>
      <c r="F418" s="24"/>
      <c r="G418" s="16"/>
      <c r="H418" s="45"/>
      <c r="I418" s="17"/>
      <c r="J418" s="18"/>
      <c r="K418" s="19"/>
      <c r="L418" s="20"/>
      <c r="M418" s="27"/>
    </row>
    <row r="419" spans="1:13" s="2" customFormat="1" x14ac:dyDescent="0.25">
      <c r="A419" s="43"/>
      <c r="B419" s="44"/>
      <c r="C419" s="14"/>
      <c r="D419" s="44"/>
      <c r="E419" s="44"/>
      <c r="F419" s="24"/>
      <c r="G419" s="16"/>
      <c r="H419" s="45"/>
      <c r="I419" s="17"/>
      <c r="J419" s="18"/>
      <c r="K419" s="19"/>
      <c r="L419" s="20"/>
      <c r="M419" s="27"/>
    </row>
    <row r="420" spans="1:13" s="2" customFormat="1" x14ac:dyDescent="0.25">
      <c r="A420" s="43"/>
      <c r="B420" s="44"/>
      <c r="C420" s="14"/>
      <c r="D420" s="44"/>
      <c r="E420" s="44"/>
      <c r="F420" s="24"/>
      <c r="G420" s="16"/>
      <c r="H420" s="45"/>
      <c r="I420" s="17"/>
      <c r="J420" s="18"/>
      <c r="K420" s="19"/>
      <c r="L420" s="20"/>
      <c r="M420" s="27"/>
    </row>
    <row r="421" spans="1:13" s="2" customFormat="1" x14ac:dyDescent="0.25">
      <c r="A421" s="43"/>
      <c r="B421" s="44"/>
      <c r="C421" s="14"/>
      <c r="D421" s="44"/>
      <c r="E421" s="44"/>
      <c r="F421" s="24"/>
      <c r="G421" s="16"/>
      <c r="H421" s="45"/>
      <c r="I421" s="17"/>
      <c r="J421" s="18"/>
      <c r="K421" s="19"/>
      <c r="L421" s="20"/>
      <c r="M421" s="27"/>
    </row>
    <row r="422" spans="1:13" s="2" customFormat="1" ht="48" customHeight="1" x14ac:dyDescent="0.25">
      <c r="A422" s="43"/>
      <c r="B422" s="44"/>
      <c r="C422" s="14"/>
      <c r="D422" s="44"/>
      <c r="E422" s="44"/>
      <c r="F422" s="24"/>
      <c r="G422" s="16"/>
      <c r="H422" s="45"/>
      <c r="I422" s="17"/>
      <c r="J422" s="18"/>
      <c r="K422" s="19"/>
      <c r="L422" s="20"/>
      <c r="M422" s="27"/>
    </row>
    <row r="423" spans="1:13" s="2" customFormat="1" x14ac:dyDescent="0.25">
      <c r="A423" s="43"/>
      <c r="B423" s="44"/>
      <c r="C423" s="14"/>
      <c r="D423" s="44"/>
      <c r="E423" s="44"/>
      <c r="F423" s="24"/>
      <c r="G423" s="16"/>
      <c r="H423" s="45"/>
      <c r="I423" s="17"/>
      <c r="J423" s="18"/>
      <c r="K423" s="19"/>
      <c r="L423" s="20"/>
      <c r="M423" s="27"/>
    </row>
    <row r="424" spans="1:13" s="2" customFormat="1" x14ac:dyDescent="0.25">
      <c r="A424" s="43"/>
      <c r="B424" s="44"/>
      <c r="C424" s="14"/>
      <c r="D424" s="44"/>
      <c r="E424" s="44"/>
      <c r="F424" s="24"/>
      <c r="G424" s="16"/>
      <c r="H424" s="45"/>
      <c r="I424" s="17"/>
      <c r="J424" s="18"/>
      <c r="K424" s="19"/>
      <c r="L424" s="20"/>
      <c r="M424" s="27"/>
    </row>
    <row r="425" spans="1:13" s="2" customFormat="1" x14ac:dyDescent="0.25">
      <c r="A425" s="43"/>
      <c r="B425" s="44"/>
      <c r="C425" s="14"/>
      <c r="D425" s="44"/>
      <c r="E425" s="44"/>
      <c r="F425" s="24"/>
      <c r="G425" s="16"/>
      <c r="H425" s="45"/>
      <c r="I425" s="17"/>
      <c r="J425" s="18"/>
      <c r="K425" s="19"/>
      <c r="L425" s="20"/>
      <c r="M425" s="27"/>
    </row>
    <row r="426" spans="1:13" s="2" customFormat="1" x14ac:dyDescent="0.25">
      <c r="A426" s="43"/>
      <c r="B426" s="44"/>
      <c r="C426" s="14"/>
      <c r="D426" s="44"/>
      <c r="E426" s="44"/>
      <c r="F426" s="24"/>
      <c r="G426" s="16"/>
      <c r="H426" s="45"/>
      <c r="I426" s="17"/>
      <c r="J426" s="18"/>
      <c r="K426" s="19"/>
      <c r="L426" s="20"/>
    </row>
    <row r="427" spans="1:13" s="2" customFormat="1" ht="40.5" customHeight="1" x14ac:dyDescent="0.25">
      <c r="A427" s="43"/>
      <c r="B427" s="44"/>
      <c r="C427" s="14"/>
      <c r="D427" s="44"/>
      <c r="E427" s="44"/>
      <c r="F427" s="24"/>
      <c r="G427" s="16"/>
      <c r="H427" s="45"/>
      <c r="I427" s="17"/>
      <c r="J427" s="18"/>
      <c r="K427" s="19"/>
      <c r="L427" s="20"/>
    </row>
    <row r="428" spans="1:13" s="2" customFormat="1" ht="33" customHeight="1" x14ac:dyDescent="0.25">
      <c r="A428" s="43"/>
      <c r="B428" s="44"/>
      <c r="C428" s="14"/>
      <c r="D428" s="44"/>
      <c r="E428" s="44"/>
      <c r="F428" s="24"/>
      <c r="G428" s="16"/>
      <c r="H428" s="45"/>
      <c r="I428" s="17"/>
      <c r="J428" s="18"/>
      <c r="K428" s="19"/>
      <c r="L428" s="20"/>
    </row>
    <row r="429" spans="1:13" s="2" customFormat="1" ht="33" customHeight="1" x14ac:dyDescent="0.25">
      <c r="A429" s="43"/>
      <c r="B429" s="44"/>
      <c r="C429" s="14"/>
      <c r="D429" s="44"/>
      <c r="E429" s="44"/>
      <c r="F429" s="24"/>
      <c r="G429" s="16"/>
      <c r="H429" s="45"/>
      <c r="I429" s="17"/>
      <c r="J429" s="18"/>
      <c r="K429" s="19"/>
      <c r="L429" s="20"/>
      <c r="M429" s="288"/>
    </row>
    <row r="430" spans="1:13" s="2" customFormat="1" ht="63.75" customHeight="1" x14ac:dyDescent="0.25">
      <c r="A430" s="43"/>
      <c r="B430" s="44"/>
      <c r="C430" s="14"/>
      <c r="D430" s="44"/>
      <c r="E430" s="44"/>
      <c r="F430" s="24"/>
      <c r="G430" s="16"/>
      <c r="H430" s="45"/>
      <c r="I430" s="17"/>
      <c r="J430" s="18"/>
      <c r="K430" s="19"/>
      <c r="L430" s="20"/>
    </row>
    <row r="431" spans="1:13" s="2" customFormat="1" ht="43.5" customHeight="1" x14ac:dyDescent="0.25">
      <c r="A431" s="43"/>
      <c r="B431" s="44"/>
      <c r="C431" s="14"/>
      <c r="D431" s="44"/>
      <c r="E431" s="44"/>
      <c r="F431" s="24"/>
      <c r="G431" s="16"/>
      <c r="H431" s="45"/>
      <c r="I431" s="17"/>
      <c r="J431" s="18"/>
      <c r="K431" s="19"/>
      <c r="L431" s="20"/>
    </row>
    <row r="432" spans="1:13" s="2" customFormat="1" ht="43.5" customHeight="1" x14ac:dyDescent="0.25">
      <c r="A432" s="43"/>
      <c r="B432" s="44"/>
      <c r="C432" s="14"/>
      <c r="D432" s="44"/>
      <c r="E432" s="44"/>
      <c r="F432" s="24"/>
      <c r="G432" s="16"/>
      <c r="H432" s="45"/>
      <c r="I432" s="17"/>
      <c r="J432" s="18"/>
      <c r="K432" s="19"/>
      <c r="L432" s="20"/>
    </row>
    <row r="433" spans="1:30" s="2" customFormat="1" ht="43.5" customHeight="1" x14ac:dyDescent="0.25">
      <c r="A433" s="43"/>
      <c r="B433" s="44"/>
      <c r="C433" s="14"/>
      <c r="D433" s="44"/>
      <c r="E433" s="44"/>
      <c r="F433" s="24"/>
      <c r="G433" s="16"/>
      <c r="H433" s="45"/>
      <c r="I433" s="17"/>
      <c r="J433" s="18"/>
      <c r="K433" s="19"/>
      <c r="L433" s="20"/>
    </row>
    <row r="434" spans="1:30" s="2" customFormat="1" ht="43.5" customHeight="1" x14ac:dyDescent="0.25">
      <c r="A434" s="43"/>
      <c r="B434" s="44"/>
      <c r="C434" s="14"/>
      <c r="D434" s="44"/>
      <c r="E434" s="44"/>
      <c r="F434" s="24"/>
      <c r="G434" s="16"/>
      <c r="H434" s="45"/>
      <c r="I434" s="17"/>
      <c r="J434" s="18"/>
      <c r="K434" s="19"/>
      <c r="L434" s="20"/>
    </row>
    <row r="435" spans="1:30" s="2" customFormat="1" ht="50.25" customHeight="1" x14ac:dyDescent="0.25">
      <c r="A435" s="43"/>
      <c r="B435" s="44"/>
      <c r="C435" s="14"/>
      <c r="D435" s="44"/>
      <c r="E435" s="44"/>
      <c r="F435" s="24"/>
      <c r="G435" s="16"/>
      <c r="H435" s="45"/>
      <c r="I435" s="17"/>
      <c r="J435" s="18"/>
      <c r="K435" s="19"/>
      <c r="L435" s="20"/>
      <c r="M435" s="28"/>
    </row>
    <row r="436" spans="1:30" s="271" customFormat="1" ht="50.25" customHeight="1" x14ac:dyDescent="0.25">
      <c r="A436" s="43"/>
      <c r="B436" s="44"/>
      <c r="C436" s="14"/>
      <c r="D436" s="44"/>
      <c r="E436" s="44"/>
      <c r="F436" s="24"/>
      <c r="G436" s="16"/>
      <c r="H436" s="45"/>
      <c r="I436" s="17"/>
      <c r="J436" s="18"/>
      <c r="K436" s="19"/>
      <c r="L436" s="20"/>
      <c r="M436" s="2"/>
    </row>
    <row r="437" spans="1:30" s="2" customFormat="1" ht="57" customHeight="1" x14ac:dyDescent="0.25">
      <c r="A437" s="43"/>
      <c r="B437" s="44"/>
      <c r="C437" s="14"/>
      <c r="D437" s="44"/>
      <c r="E437" s="44"/>
      <c r="F437" s="24"/>
      <c r="G437" s="16"/>
      <c r="H437" s="45"/>
      <c r="I437" s="17"/>
      <c r="J437" s="18"/>
      <c r="K437" s="19"/>
      <c r="L437" s="20"/>
    </row>
    <row r="438" spans="1:30" s="2" customFormat="1" ht="43.5" customHeight="1" x14ac:dyDescent="0.25">
      <c r="A438" s="43"/>
      <c r="B438" s="44"/>
      <c r="C438" s="14"/>
      <c r="D438" s="44"/>
      <c r="E438" s="44"/>
      <c r="F438" s="24"/>
      <c r="G438" s="16"/>
      <c r="H438" s="45"/>
      <c r="I438" s="17"/>
      <c r="J438" s="18"/>
      <c r="K438" s="19"/>
      <c r="L438" s="20"/>
    </row>
    <row r="439" spans="1:30" s="2" customFormat="1" x14ac:dyDescent="0.25">
      <c r="A439" s="43"/>
      <c r="B439" s="44"/>
      <c r="C439" s="14"/>
      <c r="D439" s="44"/>
      <c r="E439" s="44"/>
      <c r="F439" s="24"/>
      <c r="G439" s="16"/>
      <c r="H439" s="45"/>
      <c r="I439" s="17"/>
      <c r="J439" s="18"/>
      <c r="K439" s="19"/>
      <c r="L439" s="20"/>
    </row>
    <row r="440" spans="1:30" s="2" customFormat="1" x14ac:dyDescent="0.25">
      <c r="A440" s="43"/>
      <c r="B440" s="44"/>
      <c r="C440" s="14"/>
      <c r="D440" s="44"/>
      <c r="E440" s="44"/>
      <c r="F440" s="24"/>
      <c r="G440" s="16"/>
      <c r="H440" s="45"/>
      <c r="I440" s="17"/>
      <c r="J440" s="18"/>
      <c r="K440" s="19"/>
      <c r="L440" s="20"/>
      <c r="M440" s="2">
        <v>45500</v>
      </c>
    </row>
    <row r="441" spans="1:30" s="2" customFormat="1" x14ac:dyDescent="0.25">
      <c r="A441" s="43"/>
      <c r="B441" s="47"/>
      <c r="C441" s="14"/>
      <c r="D441" s="44"/>
      <c r="E441" s="44"/>
      <c r="F441" s="24"/>
      <c r="G441" s="16"/>
      <c r="H441" s="45"/>
      <c r="I441" s="17"/>
      <c r="J441" s="18"/>
      <c r="K441" s="19"/>
      <c r="L441" s="20"/>
    </row>
    <row r="442" spans="1:30" s="2" customFormat="1" x14ac:dyDescent="0.25">
      <c r="A442" s="43"/>
      <c r="B442" s="44"/>
      <c r="C442" s="14"/>
      <c r="D442" s="44"/>
      <c r="E442" s="44"/>
      <c r="F442" s="24"/>
      <c r="G442" s="16"/>
      <c r="H442" s="45"/>
      <c r="I442" s="17"/>
      <c r="J442" s="18"/>
      <c r="K442" s="19"/>
      <c r="L442" s="20"/>
    </row>
    <row r="443" spans="1:30" s="2" customFormat="1" ht="59.25" customHeight="1" x14ac:dyDescent="0.25">
      <c r="A443" s="43"/>
      <c r="B443" s="44"/>
      <c r="C443" s="14"/>
      <c r="D443" s="44"/>
      <c r="E443" s="44"/>
      <c r="F443" s="24"/>
      <c r="G443" s="16"/>
      <c r="H443" s="45"/>
      <c r="I443" s="17"/>
      <c r="J443" s="18"/>
      <c r="K443" s="19"/>
      <c r="L443" s="20"/>
    </row>
    <row r="444" spans="1:30" s="2" customFormat="1" x14ac:dyDescent="0.25">
      <c r="A444" s="43"/>
      <c r="B444" s="44"/>
      <c r="C444" s="14"/>
      <c r="D444" s="44"/>
      <c r="E444" s="44"/>
      <c r="F444" s="24"/>
      <c r="G444" s="16"/>
      <c r="H444" s="45"/>
      <c r="I444" s="17"/>
      <c r="J444" s="18"/>
      <c r="K444" s="19"/>
      <c r="L444" s="20"/>
    </row>
    <row r="445" spans="1:30" s="2" customFormat="1" x14ac:dyDescent="0.25">
      <c r="A445" s="43"/>
      <c r="B445" s="44"/>
      <c r="C445" s="14"/>
      <c r="D445" s="44"/>
      <c r="E445" s="44"/>
      <c r="F445" s="24"/>
      <c r="G445" s="16"/>
      <c r="H445" s="45"/>
      <c r="I445" s="17"/>
      <c r="J445" s="18"/>
      <c r="K445" s="19"/>
      <c r="L445" s="20"/>
    </row>
    <row r="446" spans="1:30" s="287" customFormat="1" ht="15" customHeight="1" x14ac:dyDescent="0.25">
      <c r="A446" s="43"/>
      <c r="B446" s="44"/>
      <c r="C446" s="14"/>
      <c r="D446" s="44"/>
      <c r="E446" s="44"/>
      <c r="F446" s="24"/>
      <c r="G446" s="16"/>
      <c r="H446" s="45"/>
      <c r="I446" s="17"/>
      <c r="J446" s="18"/>
      <c r="K446" s="19"/>
      <c r="L446" s="20"/>
      <c r="M446" s="2"/>
      <c r="N446" s="289"/>
      <c r="O446" s="289"/>
      <c r="P446" s="289"/>
      <c r="Q446" s="289"/>
      <c r="R446" s="289"/>
      <c r="S446" s="289"/>
      <c r="T446" s="289"/>
      <c r="U446" s="289"/>
      <c r="V446" s="289"/>
      <c r="W446" s="289"/>
      <c r="X446" s="289"/>
      <c r="Y446" s="289"/>
      <c r="Z446" s="289"/>
      <c r="AA446" s="289"/>
      <c r="AB446" s="289"/>
      <c r="AC446" s="289"/>
      <c r="AD446" s="289"/>
    </row>
    <row r="447" spans="1:30" s="27" customFormat="1" x14ac:dyDescent="0.25">
      <c r="A447" s="43"/>
      <c r="B447" s="44"/>
      <c r="C447" s="14"/>
      <c r="D447" s="44"/>
      <c r="E447" s="44"/>
      <c r="F447" s="24"/>
      <c r="G447" s="16"/>
      <c r="H447" s="45"/>
      <c r="I447" s="17"/>
      <c r="J447" s="18"/>
      <c r="K447" s="19"/>
      <c r="L447" s="20"/>
      <c r="M447" s="2"/>
    </row>
    <row r="448" spans="1:30" s="27" customFormat="1" x14ac:dyDescent="0.25">
      <c r="A448" s="43"/>
      <c r="B448" s="44"/>
      <c r="C448" s="14"/>
      <c r="D448" s="44"/>
      <c r="E448" s="44"/>
      <c r="F448" s="24"/>
      <c r="G448" s="16"/>
      <c r="H448" s="45"/>
      <c r="I448" s="17"/>
      <c r="J448" s="18"/>
      <c r="K448" s="19"/>
      <c r="L448" s="20"/>
      <c r="M448" s="2">
        <v>235200</v>
      </c>
    </row>
    <row r="449" spans="1:13" s="27" customFormat="1" x14ac:dyDescent="0.25">
      <c r="A449" s="43"/>
      <c r="B449" s="44"/>
      <c r="C449" s="14"/>
      <c r="D449" s="44"/>
      <c r="E449" s="44"/>
      <c r="F449" s="24"/>
      <c r="G449" s="16"/>
      <c r="H449" s="45"/>
      <c r="I449" s="17"/>
      <c r="J449" s="18"/>
      <c r="K449" s="19"/>
      <c r="L449" s="20"/>
      <c r="M449" s="51">
        <v>95000</v>
      </c>
    </row>
    <row r="450" spans="1:13" s="27" customFormat="1" x14ac:dyDescent="0.25">
      <c r="A450" s="43"/>
      <c r="B450" s="44"/>
      <c r="C450" s="14"/>
      <c r="D450" s="44"/>
      <c r="E450" s="44"/>
      <c r="F450" s="24"/>
      <c r="G450" s="16"/>
      <c r="H450" s="45"/>
      <c r="I450" s="17"/>
      <c r="J450" s="18"/>
      <c r="K450" s="19"/>
      <c r="L450" s="20"/>
      <c r="M450" s="228">
        <v>47200</v>
      </c>
    </row>
    <row r="451" spans="1:13" s="27" customFormat="1" x14ac:dyDescent="0.25">
      <c r="A451" s="43"/>
      <c r="B451" s="47"/>
      <c r="C451" s="14"/>
      <c r="D451" s="44"/>
      <c r="E451" s="44"/>
      <c r="F451" s="24"/>
      <c r="G451" s="16"/>
      <c r="H451" s="45"/>
      <c r="I451" s="17"/>
      <c r="J451" s="18"/>
      <c r="K451" s="19"/>
      <c r="L451" s="20"/>
      <c r="M451" s="51"/>
    </row>
    <row r="452" spans="1:13" s="27" customFormat="1" x14ac:dyDescent="0.25">
      <c r="A452" s="43"/>
      <c r="B452" s="44"/>
      <c r="C452" s="14"/>
      <c r="D452" s="44"/>
      <c r="E452" s="44"/>
      <c r="F452" s="24"/>
      <c r="G452" s="16"/>
      <c r="H452" s="45"/>
      <c r="I452" s="17"/>
      <c r="J452" s="18"/>
      <c r="K452" s="19"/>
      <c r="L452" s="20"/>
      <c r="M452" s="51">
        <f>SUM(K261:K264)</f>
        <v>1141943</v>
      </c>
    </row>
    <row r="453" spans="1:13" s="27" customFormat="1" x14ac:dyDescent="0.25">
      <c r="A453" s="43"/>
      <c r="B453" s="44"/>
      <c r="C453" s="14"/>
      <c r="D453" s="44"/>
      <c r="E453" s="44"/>
      <c r="F453" s="24"/>
      <c r="G453" s="16"/>
      <c r="H453" s="45"/>
      <c r="I453" s="17"/>
      <c r="J453" s="18"/>
      <c r="K453" s="19"/>
      <c r="L453" s="20"/>
      <c r="M453" s="28"/>
    </row>
    <row r="454" spans="1:13" s="27" customFormat="1" x14ac:dyDescent="0.25">
      <c r="A454" s="43"/>
      <c r="B454" s="44"/>
      <c r="C454" s="14"/>
      <c r="D454" s="44"/>
      <c r="E454" s="44"/>
      <c r="F454" s="24"/>
      <c r="G454" s="16"/>
      <c r="H454" s="45"/>
      <c r="I454" s="17"/>
      <c r="J454" s="18"/>
      <c r="K454" s="19"/>
      <c r="L454" s="20"/>
      <c r="M454" s="28"/>
    </row>
    <row r="455" spans="1:13" s="27" customFormat="1" x14ac:dyDescent="0.25">
      <c r="A455" s="43"/>
      <c r="B455" s="44"/>
      <c r="C455" s="14"/>
      <c r="D455" s="44"/>
      <c r="E455" s="44"/>
      <c r="F455" s="24"/>
      <c r="G455" s="16"/>
      <c r="H455" s="45"/>
      <c r="I455" s="17"/>
      <c r="J455" s="18"/>
      <c r="K455" s="19"/>
      <c r="L455" s="20"/>
      <c r="M455" s="28"/>
    </row>
    <row r="456" spans="1:13" s="27" customFormat="1" x14ac:dyDescent="0.25">
      <c r="A456" s="43"/>
      <c r="B456" s="44"/>
      <c r="C456" s="14"/>
      <c r="D456" s="44"/>
      <c r="E456" s="44"/>
      <c r="F456" s="24"/>
      <c r="G456" s="16"/>
      <c r="H456" s="45"/>
      <c r="I456" s="17"/>
      <c r="J456" s="18"/>
      <c r="K456" s="19"/>
      <c r="L456" s="20"/>
      <c r="M456" s="51"/>
    </row>
    <row r="457" spans="1:13" s="27" customFormat="1" x14ac:dyDescent="0.25">
      <c r="A457" s="43"/>
      <c r="B457" s="44"/>
      <c r="C457" s="14"/>
      <c r="D457" s="44"/>
      <c r="E457" s="44"/>
      <c r="F457" s="24"/>
      <c r="G457" s="16"/>
      <c r="H457" s="45"/>
      <c r="I457" s="17"/>
      <c r="J457" s="18"/>
      <c r="K457" s="19"/>
      <c r="L457" s="20"/>
      <c r="M457" s="28"/>
    </row>
    <row r="458" spans="1:13" s="27" customFormat="1" ht="32.25" customHeight="1" x14ac:dyDescent="0.25">
      <c r="A458" s="43"/>
      <c r="B458" s="44"/>
      <c r="C458" s="14"/>
      <c r="D458" s="44"/>
      <c r="E458" s="44"/>
      <c r="F458" s="24"/>
      <c r="G458" s="16"/>
      <c r="H458" s="45"/>
      <c r="I458" s="17"/>
      <c r="J458" s="18"/>
      <c r="K458" s="19"/>
      <c r="L458" s="20"/>
      <c r="M458" s="2"/>
    </row>
    <row r="459" spans="1:13" s="27" customFormat="1" x14ac:dyDescent="0.25">
      <c r="A459" s="43"/>
      <c r="B459" s="44"/>
      <c r="C459" s="14"/>
      <c r="D459" s="44"/>
      <c r="E459" s="44"/>
      <c r="F459" s="24"/>
      <c r="G459" s="16"/>
      <c r="H459" s="45"/>
      <c r="I459" s="17"/>
      <c r="J459" s="18"/>
      <c r="K459" s="19"/>
      <c r="L459" s="20"/>
      <c r="M459" s="2"/>
    </row>
    <row r="460" spans="1:13" s="27" customFormat="1" x14ac:dyDescent="0.25">
      <c r="A460" s="43"/>
      <c r="B460" s="44"/>
      <c r="C460" s="14"/>
      <c r="D460" s="44"/>
      <c r="E460" s="44"/>
      <c r="F460" s="24"/>
      <c r="G460" s="16"/>
      <c r="H460" s="45"/>
      <c r="I460" s="17"/>
      <c r="J460" s="18"/>
      <c r="K460" s="19"/>
      <c r="L460" s="20"/>
      <c r="M460" s="2"/>
    </row>
    <row r="461" spans="1:13" s="27" customFormat="1" ht="26.25" customHeight="1" x14ac:dyDescent="0.25">
      <c r="A461" s="43"/>
      <c r="B461" s="44"/>
      <c r="C461" s="14"/>
      <c r="D461" s="44"/>
      <c r="E461" s="44"/>
      <c r="F461" s="24"/>
      <c r="G461" s="16"/>
      <c r="H461" s="45"/>
      <c r="I461" s="17"/>
      <c r="J461" s="18"/>
      <c r="K461" s="19"/>
      <c r="L461" s="20"/>
      <c r="M461" s="28"/>
    </row>
    <row r="462" spans="1:13" s="27" customFormat="1" ht="26.25" customHeight="1" x14ac:dyDescent="0.25">
      <c r="A462" s="43"/>
      <c r="B462" s="44"/>
      <c r="C462" s="14"/>
      <c r="D462" s="44"/>
      <c r="E462" s="44"/>
      <c r="F462" s="24"/>
      <c r="G462" s="16"/>
      <c r="H462" s="45"/>
      <c r="I462" s="17"/>
      <c r="J462" s="18"/>
      <c r="K462" s="19"/>
      <c r="L462" s="20"/>
      <c r="M462" s="2"/>
    </row>
    <row r="463" spans="1:13" s="27" customFormat="1" ht="33.75" customHeight="1" x14ac:dyDescent="0.25">
      <c r="A463" s="43"/>
      <c r="B463" s="44"/>
      <c r="C463" s="14"/>
      <c r="D463" s="44"/>
      <c r="E463" s="44"/>
      <c r="F463" s="24"/>
      <c r="G463" s="16"/>
      <c r="H463" s="45"/>
      <c r="I463" s="17"/>
      <c r="J463" s="18"/>
      <c r="K463" s="19"/>
      <c r="L463" s="20"/>
      <c r="M463" s="2"/>
    </row>
    <row r="464" spans="1:13" s="2" customFormat="1" x14ac:dyDescent="0.25">
      <c r="A464" s="43"/>
      <c r="B464" s="44"/>
      <c r="C464" s="14"/>
      <c r="D464" s="44"/>
      <c r="E464" s="44"/>
      <c r="F464" s="24"/>
      <c r="G464" s="16"/>
      <c r="H464" s="45"/>
      <c r="I464" s="17"/>
      <c r="J464" s="18"/>
      <c r="K464" s="19"/>
      <c r="L464" s="20"/>
    </row>
    <row r="465" spans="1:13" s="2" customFormat="1" x14ac:dyDescent="0.25">
      <c r="A465" s="43"/>
      <c r="B465" s="44"/>
      <c r="C465" s="14"/>
      <c r="D465" s="44"/>
      <c r="E465" s="44"/>
      <c r="F465" s="24"/>
      <c r="G465" s="16"/>
      <c r="H465" s="45"/>
      <c r="I465" s="17"/>
      <c r="J465" s="18"/>
      <c r="K465" s="19"/>
      <c r="L465" s="20"/>
    </row>
    <row r="466" spans="1:13" s="2" customFormat="1" x14ac:dyDescent="0.25">
      <c r="A466" s="43"/>
      <c r="B466" s="44"/>
      <c r="C466" s="14"/>
      <c r="D466" s="44"/>
      <c r="E466" s="44"/>
      <c r="F466" s="24"/>
      <c r="G466" s="16"/>
      <c r="H466" s="45"/>
      <c r="I466" s="17"/>
      <c r="J466" s="18"/>
      <c r="K466" s="19"/>
      <c r="L466" s="20"/>
    </row>
    <row r="467" spans="1:13" s="288" customFormat="1" x14ac:dyDescent="0.25">
      <c r="A467" s="43"/>
      <c r="B467" s="44"/>
      <c r="C467" s="14"/>
      <c r="D467" s="44"/>
      <c r="E467" s="44"/>
      <c r="F467" s="24"/>
      <c r="G467" s="16"/>
      <c r="H467" s="45"/>
      <c r="I467" s="17"/>
      <c r="J467" s="18"/>
      <c r="K467" s="19"/>
      <c r="L467" s="20"/>
      <c r="M467" s="2"/>
    </row>
    <row r="468" spans="1:13" s="2" customFormat="1" x14ac:dyDescent="0.25">
      <c r="A468" s="370"/>
      <c r="B468" s="370"/>
      <c r="C468" s="370"/>
      <c r="D468" s="370"/>
      <c r="E468" s="370"/>
      <c r="F468" s="370"/>
      <c r="G468" s="370"/>
      <c r="H468" s="370"/>
      <c r="I468" s="370"/>
      <c r="J468" s="370"/>
      <c r="K468" s="370"/>
      <c r="L468" s="370"/>
    </row>
    <row r="469" spans="1:13" s="2" customFormat="1" x14ac:dyDescent="0.25">
      <c r="A469" s="52"/>
      <c r="B469" s="47"/>
      <c r="C469" s="53"/>
      <c r="D469" s="47"/>
      <c r="E469" s="47"/>
      <c r="F469" s="54"/>
      <c r="G469" s="55"/>
      <c r="H469" s="45"/>
      <c r="I469" s="17"/>
      <c r="J469" s="18"/>
      <c r="K469" s="56"/>
      <c r="L469" s="20"/>
    </row>
    <row r="470" spans="1:13" s="2" customFormat="1" x14ac:dyDescent="0.25">
      <c r="A470" s="370"/>
      <c r="B470" s="370"/>
      <c r="C470" s="370"/>
      <c r="D470" s="370"/>
      <c r="E470" s="370"/>
      <c r="F470" s="370"/>
      <c r="G470" s="370"/>
      <c r="H470" s="370"/>
      <c r="I470" s="370"/>
      <c r="J470" s="370"/>
      <c r="K470" s="370"/>
      <c r="L470" s="370"/>
    </row>
    <row r="471" spans="1:13" s="2" customFormat="1" x14ac:dyDescent="0.25">
      <c r="A471" s="57"/>
      <c r="B471" s="44"/>
      <c r="C471" s="14"/>
      <c r="D471" s="58"/>
      <c r="E471" s="58"/>
      <c r="F471" s="24"/>
      <c r="G471" s="16"/>
      <c r="H471" s="45"/>
      <c r="I471" s="17"/>
      <c r="J471" s="18"/>
      <c r="K471" s="19"/>
      <c r="L471" s="20"/>
    </row>
    <row r="472" spans="1:13" s="2" customFormat="1" x14ac:dyDescent="0.25">
      <c r="A472" s="57"/>
      <c r="B472" s="44"/>
      <c r="C472" s="14"/>
      <c r="D472" s="58"/>
      <c r="E472" s="58"/>
      <c r="F472" s="24"/>
      <c r="G472" s="16"/>
      <c r="H472" s="45"/>
      <c r="I472" s="17"/>
      <c r="J472" s="18"/>
      <c r="K472" s="19"/>
      <c r="L472" s="20"/>
    </row>
    <row r="473" spans="1:13" s="2" customFormat="1" x14ac:dyDescent="0.25">
      <c r="A473" s="57"/>
      <c r="B473" s="44"/>
      <c r="C473" s="14"/>
      <c r="D473" s="58"/>
      <c r="E473" s="58"/>
      <c r="F473" s="24"/>
      <c r="G473" s="16"/>
      <c r="H473" s="45"/>
      <c r="I473" s="17"/>
      <c r="J473" s="18"/>
      <c r="K473" s="19"/>
      <c r="L473" s="20"/>
    </row>
    <row r="474" spans="1:13" s="2" customFormat="1" x14ac:dyDescent="0.25">
      <c r="A474" s="57"/>
      <c r="B474" s="44"/>
      <c r="C474" s="14"/>
      <c r="D474" s="58"/>
      <c r="E474" s="58"/>
      <c r="F474" s="24"/>
      <c r="G474" s="16"/>
      <c r="H474" s="45"/>
      <c r="I474" s="17"/>
      <c r="J474" s="18"/>
      <c r="K474" s="19"/>
      <c r="L474" s="20"/>
    </row>
    <row r="475" spans="1:13" s="2" customFormat="1" x14ac:dyDescent="0.25">
      <c r="A475" s="57"/>
      <c r="B475" s="44"/>
      <c r="C475" s="14"/>
      <c r="D475" s="58"/>
      <c r="E475" s="58"/>
      <c r="F475" s="24"/>
      <c r="G475" s="16"/>
      <c r="H475" s="45"/>
      <c r="I475" s="17"/>
      <c r="J475" s="18"/>
      <c r="K475" s="19"/>
      <c r="L475" s="20"/>
    </row>
    <row r="476" spans="1:13" s="2" customFormat="1" x14ac:dyDescent="0.25">
      <c r="A476" s="57"/>
      <c r="B476" s="44"/>
      <c r="C476" s="14"/>
      <c r="D476" s="58"/>
      <c r="E476" s="58"/>
      <c r="F476" s="24"/>
      <c r="G476" s="16"/>
      <c r="H476" s="45"/>
      <c r="I476" s="17"/>
      <c r="J476" s="18"/>
      <c r="K476" s="19"/>
      <c r="L476" s="20"/>
    </row>
    <row r="477" spans="1:13" s="2" customFormat="1" ht="78" customHeight="1" x14ac:dyDescent="0.25">
      <c r="A477" s="57"/>
      <c r="B477" s="44"/>
      <c r="C477" s="14"/>
      <c r="D477" s="58"/>
      <c r="E477" s="58"/>
      <c r="F477" s="24"/>
      <c r="G477" s="16"/>
      <c r="H477" s="45"/>
      <c r="I477" s="17"/>
      <c r="J477" s="18"/>
      <c r="K477" s="19"/>
      <c r="L477" s="20"/>
    </row>
    <row r="478" spans="1:13" s="2" customFormat="1" ht="79.5" customHeight="1" x14ac:dyDescent="0.25">
      <c r="A478" s="57"/>
      <c r="B478" s="44"/>
      <c r="C478" s="14"/>
      <c r="D478" s="58"/>
      <c r="E478" s="58"/>
      <c r="F478" s="24"/>
      <c r="G478" s="16"/>
      <c r="H478" s="45"/>
      <c r="I478" s="17"/>
      <c r="J478" s="18"/>
      <c r="K478" s="19"/>
      <c r="L478" s="20"/>
    </row>
    <row r="479" spans="1:13" s="2" customFormat="1" x14ac:dyDescent="0.25">
      <c r="A479" s="57"/>
      <c r="B479" s="44"/>
      <c r="C479" s="14"/>
      <c r="D479" s="58"/>
      <c r="E479" s="58"/>
      <c r="F479" s="24"/>
      <c r="G479" s="16"/>
      <c r="H479" s="45"/>
      <c r="I479" s="17"/>
      <c r="J479" s="18"/>
      <c r="K479" s="19"/>
      <c r="L479" s="20"/>
    </row>
    <row r="480" spans="1:13" s="2" customFormat="1" x14ac:dyDescent="0.25">
      <c r="A480" s="57"/>
      <c r="B480" s="44"/>
      <c r="C480" s="14"/>
      <c r="D480" s="58"/>
      <c r="E480" s="58"/>
      <c r="F480" s="24"/>
      <c r="G480" s="16"/>
      <c r="H480" s="45"/>
      <c r="I480" s="17"/>
      <c r="J480" s="18"/>
      <c r="K480" s="19"/>
      <c r="L480" s="20"/>
    </row>
    <row r="481" spans="1:12" s="2" customFormat="1" x14ac:dyDescent="0.25">
      <c r="A481" s="57"/>
      <c r="B481" s="44"/>
      <c r="C481" s="14"/>
      <c r="D481" s="58"/>
      <c r="E481" s="58"/>
      <c r="F481" s="24"/>
      <c r="G481" s="16"/>
      <c r="H481" s="45"/>
      <c r="I481" s="17"/>
      <c r="J481" s="18"/>
      <c r="K481" s="19"/>
      <c r="L481" s="20"/>
    </row>
    <row r="482" spans="1:12" s="2" customFormat="1" x14ac:dyDescent="0.25">
      <c r="A482" s="57"/>
      <c r="B482" s="44"/>
      <c r="C482" s="14"/>
      <c r="D482" s="58"/>
      <c r="E482" s="58"/>
      <c r="F482" s="24"/>
      <c r="G482" s="16"/>
      <c r="H482" s="45"/>
      <c r="I482" s="17"/>
      <c r="J482" s="18"/>
      <c r="K482" s="19"/>
      <c r="L482" s="20"/>
    </row>
    <row r="483" spans="1:12" s="2" customFormat="1" x14ac:dyDescent="0.25">
      <c r="A483" s="57"/>
      <c r="B483" s="44"/>
      <c r="C483" s="14"/>
      <c r="D483" s="58"/>
      <c r="E483" s="58"/>
      <c r="F483" s="24"/>
      <c r="G483" s="16"/>
      <c r="H483" s="45"/>
      <c r="I483" s="17"/>
      <c r="J483" s="18"/>
      <c r="K483" s="19"/>
      <c r="L483" s="20"/>
    </row>
    <row r="484" spans="1:12" s="2" customFormat="1" x14ac:dyDescent="0.25">
      <c r="A484" s="57"/>
      <c r="B484" s="44"/>
      <c r="C484" s="14"/>
      <c r="D484" s="58"/>
      <c r="E484" s="58"/>
      <c r="F484" s="24"/>
      <c r="G484" s="16"/>
      <c r="H484" s="45"/>
      <c r="I484" s="17"/>
      <c r="J484" s="18"/>
      <c r="K484" s="19"/>
      <c r="L484" s="20"/>
    </row>
    <row r="485" spans="1:12" s="2" customFormat="1" ht="74.25" customHeight="1" x14ac:dyDescent="0.25">
      <c r="A485" s="57"/>
      <c r="B485" s="44"/>
      <c r="C485" s="14"/>
      <c r="D485" s="58"/>
      <c r="E485" s="58"/>
      <c r="F485" s="24"/>
      <c r="G485" s="16"/>
      <c r="H485" s="45"/>
      <c r="I485" s="17"/>
      <c r="J485" s="18"/>
      <c r="K485" s="19"/>
      <c r="L485" s="20"/>
    </row>
    <row r="486" spans="1:12" s="2" customFormat="1" ht="58.5" customHeight="1" x14ac:dyDescent="0.25">
      <c r="A486" s="57"/>
      <c r="B486" s="44"/>
      <c r="C486" s="14"/>
      <c r="D486" s="58"/>
      <c r="E486" s="58"/>
      <c r="F486" s="24"/>
      <c r="G486" s="16"/>
      <c r="H486" s="45"/>
      <c r="I486" s="17"/>
      <c r="J486" s="18"/>
      <c r="K486" s="19"/>
      <c r="L486" s="20"/>
    </row>
    <row r="487" spans="1:12" s="2" customFormat="1" ht="91.5" customHeight="1" x14ac:dyDescent="0.25">
      <c r="A487" s="57"/>
      <c r="B487" s="44"/>
      <c r="C487" s="14"/>
      <c r="D487" s="58"/>
      <c r="E487" s="58"/>
      <c r="F487" s="24"/>
      <c r="G487" s="16"/>
      <c r="H487" s="45"/>
      <c r="I487" s="17"/>
      <c r="J487" s="18"/>
      <c r="K487" s="19"/>
      <c r="L487" s="20"/>
    </row>
    <row r="488" spans="1:12" s="2" customFormat="1" ht="87" customHeight="1" x14ac:dyDescent="0.25">
      <c r="A488" s="57"/>
      <c r="B488" s="44"/>
      <c r="C488" s="14"/>
      <c r="D488" s="58"/>
      <c r="E488" s="58"/>
      <c r="F488" s="24"/>
      <c r="G488" s="16"/>
      <c r="H488" s="45"/>
      <c r="I488" s="17"/>
      <c r="J488" s="18"/>
      <c r="K488" s="19"/>
      <c r="L488" s="20"/>
    </row>
    <row r="489" spans="1:12" s="2" customFormat="1" ht="89.25" customHeight="1" x14ac:dyDescent="0.25">
      <c r="A489" s="57"/>
      <c r="B489" s="44"/>
      <c r="C489" s="14"/>
      <c r="D489" s="58"/>
      <c r="E489" s="58"/>
      <c r="F489" s="24"/>
      <c r="G489" s="16"/>
      <c r="H489" s="45"/>
      <c r="I489" s="17"/>
      <c r="J489" s="18"/>
      <c r="K489" s="19"/>
      <c r="L489" s="20"/>
    </row>
    <row r="490" spans="1:12" s="2" customFormat="1" ht="81.75" customHeight="1" x14ac:dyDescent="0.25">
      <c r="A490" s="57"/>
      <c r="B490" s="44"/>
      <c r="C490" s="14"/>
      <c r="D490" s="58"/>
      <c r="E490" s="58"/>
      <c r="F490" s="24"/>
      <c r="G490" s="16"/>
      <c r="H490" s="45"/>
      <c r="I490" s="17"/>
      <c r="J490" s="18"/>
      <c r="K490" s="19"/>
      <c r="L490" s="20"/>
    </row>
    <row r="491" spans="1:12" s="2" customFormat="1" ht="78" customHeight="1" x14ac:dyDescent="0.25">
      <c r="A491" s="57"/>
      <c r="B491" s="44"/>
      <c r="C491" s="14"/>
      <c r="D491" s="58"/>
      <c r="E491" s="58"/>
      <c r="F491" s="24"/>
      <c r="G491" s="16"/>
      <c r="H491" s="45"/>
      <c r="I491" s="17"/>
      <c r="J491" s="18"/>
      <c r="K491" s="19"/>
      <c r="L491" s="20"/>
    </row>
    <row r="492" spans="1:12" s="2" customFormat="1" ht="78" customHeight="1" x14ac:dyDescent="0.25">
      <c r="A492" s="57"/>
      <c r="B492" s="44"/>
      <c r="C492" s="14"/>
      <c r="D492" s="58"/>
      <c r="E492" s="58"/>
      <c r="F492" s="24"/>
      <c r="G492" s="16"/>
      <c r="H492" s="45"/>
      <c r="I492" s="17"/>
      <c r="J492" s="18"/>
      <c r="K492" s="19"/>
      <c r="L492" s="20"/>
    </row>
    <row r="493" spans="1:12" s="2" customFormat="1" x14ac:dyDescent="0.25">
      <c r="A493" s="57"/>
      <c r="B493" s="44"/>
      <c r="C493" s="14"/>
      <c r="D493" s="58"/>
      <c r="E493" s="58"/>
      <c r="F493" s="24"/>
      <c r="G493" s="16"/>
      <c r="H493" s="45"/>
      <c r="I493" s="17"/>
      <c r="J493" s="18"/>
      <c r="K493" s="19"/>
      <c r="L493" s="20"/>
    </row>
    <row r="494" spans="1:12" s="2" customFormat="1" x14ac:dyDescent="0.25">
      <c r="A494" s="57"/>
      <c r="B494" s="44"/>
      <c r="C494" s="14"/>
      <c r="D494" s="58"/>
      <c r="E494" s="58"/>
      <c r="F494" s="24"/>
      <c r="G494" s="16"/>
      <c r="H494" s="45"/>
      <c r="I494" s="17"/>
      <c r="J494" s="18"/>
      <c r="K494" s="19"/>
      <c r="L494" s="20"/>
    </row>
    <row r="495" spans="1:12" s="2" customFormat="1" x14ac:dyDescent="0.25">
      <c r="A495" s="57"/>
      <c r="B495" s="44"/>
      <c r="C495" s="14"/>
      <c r="D495" s="58"/>
      <c r="E495" s="58"/>
      <c r="F495" s="24"/>
      <c r="G495" s="16"/>
      <c r="H495" s="45"/>
      <c r="I495" s="17"/>
      <c r="J495" s="18"/>
      <c r="K495" s="19"/>
      <c r="L495" s="20"/>
    </row>
    <row r="496" spans="1:12" s="2" customFormat="1" x14ac:dyDescent="0.25">
      <c r="A496" s="57"/>
      <c r="B496" s="44"/>
      <c r="C496" s="14"/>
      <c r="D496" s="58"/>
      <c r="E496" s="58"/>
      <c r="F496" s="24"/>
      <c r="G496" s="16"/>
      <c r="H496" s="45"/>
      <c r="I496" s="17"/>
      <c r="J496" s="18"/>
      <c r="K496" s="19"/>
      <c r="L496" s="20"/>
    </row>
    <row r="497" spans="1:14" s="2" customFormat="1" x14ac:dyDescent="0.25">
      <c r="A497" s="57"/>
      <c r="B497" s="44"/>
      <c r="C497" s="14"/>
      <c r="D497" s="58"/>
      <c r="E497" s="58"/>
      <c r="F497" s="24"/>
      <c r="G497" s="16"/>
      <c r="H497" s="45"/>
      <c r="I497" s="17"/>
      <c r="J497" s="18"/>
      <c r="K497" s="19"/>
      <c r="L497" s="20"/>
    </row>
    <row r="498" spans="1:14" s="2" customFormat="1" x14ac:dyDescent="0.25">
      <c r="A498" s="57"/>
      <c r="B498" s="44"/>
      <c r="C498" s="14"/>
      <c r="D498" s="58"/>
      <c r="E498" s="58"/>
      <c r="F498" s="24"/>
      <c r="G498" s="16"/>
      <c r="H498" s="45"/>
      <c r="I498" s="17"/>
      <c r="J498" s="18"/>
      <c r="K498" s="19"/>
      <c r="L498" s="20"/>
    </row>
    <row r="499" spans="1:14" s="2" customFormat="1" x14ac:dyDescent="0.25">
      <c r="A499" s="57"/>
      <c r="B499" s="44"/>
      <c r="C499" s="14"/>
      <c r="D499" s="58"/>
      <c r="E499" s="58"/>
      <c r="F499" s="24"/>
      <c r="G499" s="16"/>
      <c r="H499" s="45"/>
      <c r="I499" s="17"/>
      <c r="J499" s="18"/>
      <c r="K499" s="19"/>
      <c r="L499" s="20"/>
    </row>
    <row r="500" spans="1:14" s="2" customFormat="1" ht="77.25" customHeight="1" x14ac:dyDescent="0.25">
      <c r="A500" s="57"/>
      <c r="B500" s="44"/>
      <c r="C500" s="14"/>
      <c r="D500" s="58"/>
      <c r="E500" s="58"/>
      <c r="F500" s="24"/>
      <c r="G500" s="16"/>
      <c r="H500" s="45"/>
      <c r="I500" s="17"/>
      <c r="J500" s="18"/>
      <c r="K500" s="19"/>
      <c r="L500" s="20"/>
    </row>
    <row r="501" spans="1:14" s="2" customFormat="1" ht="77.25" customHeight="1" x14ac:dyDescent="0.25">
      <c r="A501" s="57"/>
      <c r="B501" s="44"/>
      <c r="C501" s="14"/>
      <c r="D501" s="58"/>
      <c r="E501" s="58"/>
      <c r="F501" s="24"/>
      <c r="G501" s="16"/>
      <c r="H501" s="45"/>
      <c r="I501" s="17"/>
      <c r="J501" s="18"/>
      <c r="K501" s="19"/>
      <c r="L501" s="20"/>
    </row>
    <row r="502" spans="1:14" s="2" customFormat="1" ht="77.25" customHeight="1" x14ac:dyDescent="0.25">
      <c r="A502" s="57"/>
      <c r="B502" s="44"/>
      <c r="C502" s="14"/>
      <c r="D502" s="58"/>
      <c r="E502" s="58"/>
      <c r="F502" s="24"/>
      <c r="G502" s="16"/>
      <c r="H502" s="45"/>
      <c r="I502" s="17"/>
      <c r="J502" s="18"/>
      <c r="K502" s="19"/>
      <c r="L502" s="20"/>
    </row>
    <row r="503" spans="1:14" s="2" customFormat="1" ht="77.25" customHeight="1" x14ac:dyDescent="0.25">
      <c r="A503" s="57"/>
      <c r="B503" s="44"/>
      <c r="C503" s="14"/>
      <c r="D503" s="58"/>
      <c r="E503" s="58"/>
      <c r="F503" s="24"/>
      <c r="G503" s="16"/>
      <c r="H503" s="45"/>
      <c r="I503" s="17"/>
      <c r="J503" s="18"/>
      <c r="K503" s="19"/>
      <c r="L503" s="20"/>
    </row>
    <row r="504" spans="1:14" s="2" customFormat="1" ht="77.25" customHeight="1" x14ac:dyDescent="0.25">
      <c r="A504" s="57"/>
      <c r="B504" s="44"/>
      <c r="C504" s="14"/>
      <c r="D504" s="58"/>
      <c r="E504" s="58"/>
      <c r="F504" s="24"/>
      <c r="G504" s="16"/>
      <c r="H504" s="45"/>
      <c r="I504" s="17"/>
      <c r="J504" s="18"/>
      <c r="K504" s="19"/>
      <c r="L504" s="20"/>
    </row>
    <row r="505" spans="1:14" s="2" customFormat="1" ht="77.25" customHeight="1" x14ac:dyDescent="0.25">
      <c r="A505" s="57"/>
      <c r="B505" s="44"/>
      <c r="C505" s="14"/>
      <c r="D505" s="59"/>
      <c r="E505" s="59"/>
      <c r="F505" s="24"/>
      <c r="G505" s="16"/>
      <c r="H505" s="45"/>
      <c r="I505" s="17"/>
      <c r="J505" s="18"/>
      <c r="K505" s="19"/>
      <c r="L505" s="20"/>
      <c r="N505" s="28">
        <f>SUM(K265:K265)</f>
        <v>663440</v>
      </c>
    </row>
    <row r="506" spans="1:14" s="2" customFormat="1" ht="77.25" customHeight="1" x14ac:dyDescent="0.25">
      <c r="A506" s="57"/>
      <c r="B506" s="44"/>
      <c r="C506" s="14"/>
      <c r="D506" s="58"/>
      <c r="E506" s="58"/>
      <c r="F506" s="24"/>
      <c r="G506" s="16"/>
      <c r="H506" s="45"/>
      <c r="I506" s="17"/>
      <c r="J506" s="18"/>
      <c r="K506" s="19"/>
      <c r="L506" s="20"/>
    </row>
    <row r="507" spans="1:14" s="2" customFormat="1" x14ac:dyDescent="0.25">
      <c r="A507" s="57"/>
      <c r="B507" s="44"/>
      <c r="C507" s="14"/>
      <c r="D507" s="58"/>
      <c r="E507" s="58"/>
      <c r="F507" s="24"/>
      <c r="G507" s="16"/>
      <c r="H507" s="45"/>
      <c r="I507" s="17"/>
      <c r="J507" s="18"/>
      <c r="K507" s="19"/>
      <c r="L507" s="20"/>
    </row>
    <row r="508" spans="1:14" s="2" customFormat="1" x14ac:dyDescent="0.25">
      <c r="A508" s="57"/>
      <c r="B508" s="44"/>
      <c r="C508" s="14"/>
      <c r="D508" s="58"/>
      <c r="E508" s="58"/>
      <c r="F508" s="24"/>
      <c r="G508" s="16"/>
      <c r="H508" s="45"/>
      <c r="I508" s="17"/>
      <c r="J508" s="18"/>
      <c r="K508" s="19"/>
      <c r="L508" s="20"/>
    </row>
    <row r="509" spans="1:14" s="2" customFormat="1" x14ac:dyDescent="0.25">
      <c r="A509" s="57"/>
      <c r="B509" s="44"/>
      <c r="C509" s="14"/>
      <c r="D509" s="58"/>
      <c r="E509" s="58"/>
      <c r="F509" s="24"/>
      <c r="G509" s="16"/>
      <c r="H509" s="45"/>
      <c r="I509" s="17"/>
      <c r="J509" s="18"/>
      <c r="K509" s="19"/>
      <c r="L509" s="20"/>
    </row>
    <row r="510" spans="1:14" s="2" customFormat="1" x14ac:dyDescent="0.25">
      <c r="A510" s="57"/>
      <c r="B510" s="44"/>
      <c r="C510" s="14"/>
      <c r="D510" s="58"/>
      <c r="E510" s="58"/>
      <c r="F510" s="24"/>
      <c r="G510" s="16"/>
      <c r="H510" s="45"/>
      <c r="I510" s="17"/>
      <c r="J510" s="18"/>
      <c r="K510" s="19"/>
      <c r="L510" s="20"/>
    </row>
    <row r="511" spans="1:14" s="2" customFormat="1" x14ac:dyDescent="0.25">
      <c r="A511" s="57"/>
      <c r="B511" s="44"/>
      <c r="C511" s="14"/>
      <c r="D511" s="58"/>
      <c r="E511" s="58"/>
      <c r="F511" s="24"/>
      <c r="G511" s="16"/>
      <c r="H511" s="45"/>
      <c r="I511" s="17"/>
      <c r="J511" s="18"/>
      <c r="K511" s="19"/>
      <c r="L511" s="20"/>
    </row>
    <row r="512" spans="1:14" s="2" customFormat="1" ht="64.5" customHeight="1" x14ac:dyDescent="0.25">
      <c r="A512" s="57"/>
      <c r="B512" s="44"/>
      <c r="C512" s="14"/>
      <c r="D512" s="58"/>
      <c r="E512" s="58"/>
      <c r="F512" s="24"/>
      <c r="G512" s="16"/>
      <c r="H512" s="45"/>
      <c r="I512" s="17"/>
      <c r="J512" s="18"/>
      <c r="K512" s="19"/>
      <c r="L512" s="20"/>
    </row>
    <row r="513" spans="1:12" s="2" customFormat="1" ht="64.5" customHeight="1" x14ac:dyDescent="0.25">
      <c r="A513" s="57"/>
      <c r="B513" s="44"/>
      <c r="C513" s="14"/>
      <c r="D513" s="58"/>
      <c r="E513" s="58"/>
      <c r="F513" s="24"/>
      <c r="G513" s="16"/>
      <c r="H513" s="45"/>
      <c r="I513" s="17"/>
      <c r="J513" s="18"/>
      <c r="K513" s="19"/>
      <c r="L513" s="20"/>
    </row>
    <row r="514" spans="1:12" s="2" customFormat="1" x14ac:dyDescent="0.25">
      <c r="A514" s="57"/>
      <c r="B514" s="44"/>
      <c r="C514" s="14"/>
      <c r="D514" s="58"/>
      <c r="E514" s="58"/>
      <c r="F514" s="24"/>
      <c r="G514" s="16"/>
      <c r="H514" s="45"/>
      <c r="I514" s="17"/>
      <c r="J514" s="18"/>
      <c r="K514" s="19"/>
      <c r="L514" s="20"/>
    </row>
    <row r="515" spans="1:12" s="2" customFormat="1" x14ac:dyDescent="0.25">
      <c r="A515" s="57"/>
      <c r="B515" s="44"/>
      <c r="C515" s="14"/>
      <c r="D515" s="58"/>
      <c r="E515" s="58"/>
      <c r="F515" s="24"/>
      <c r="G515" s="16"/>
      <c r="H515" s="45"/>
      <c r="I515" s="17"/>
      <c r="J515" s="18"/>
      <c r="K515" s="19"/>
      <c r="L515" s="20"/>
    </row>
    <row r="516" spans="1:12" s="2" customFormat="1" ht="50.25" customHeight="1" x14ac:dyDescent="0.25">
      <c r="A516" s="57"/>
      <c r="B516" s="44"/>
      <c r="C516" s="14"/>
      <c r="D516" s="58"/>
      <c r="E516" s="58"/>
      <c r="F516" s="24"/>
      <c r="G516" s="16"/>
      <c r="H516" s="45"/>
      <c r="I516" s="17"/>
      <c r="J516" s="18"/>
      <c r="K516" s="19"/>
      <c r="L516" s="20"/>
    </row>
    <row r="517" spans="1:12" s="2" customFormat="1" ht="48" customHeight="1" x14ac:dyDescent="0.25">
      <c r="A517" s="57"/>
      <c r="B517" s="44"/>
      <c r="C517" s="14"/>
      <c r="D517" s="58"/>
      <c r="E517" s="58"/>
      <c r="F517" s="24"/>
      <c r="G517" s="16"/>
      <c r="H517" s="45"/>
      <c r="I517" s="17"/>
      <c r="J517" s="18"/>
      <c r="K517" s="19"/>
      <c r="L517" s="20"/>
    </row>
    <row r="518" spans="1:12" s="2" customFormat="1" x14ac:dyDescent="0.25">
      <c r="A518" s="57"/>
      <c r="B518" s="44"/>
      <c r="C518" s="14"/>
      <c r="D518" s="58"/>
      <c r="E518" s="58"/>
      <c r="F518" s="24"/>
      <c r="G518" s="16"/>
      <c r="H518" s="45"/>
      <c r="I518" s="17"/>
      <c r="J518" s="18"/>
      <c r="K518" s="19"/>
      <c r="L518" s="20"/>
    </row>
    <row r="519" spans="1:12" s="2" customFormat="1" x14ac:dyDescent="0.25">
      <c r="A519" s="57"/>
      <c r="B519" s="44"/>
      <c r="C519" s="14"/>
      <c r="D519" s="58"/>
      <c r="E519" s="58"/>
      <c r="F519" s="24"/>
      <c r="G519" s="16"/>
      <c r="H519" s="45"/>
      <c r="I519" s="17"/>
      <c r="J519" s="18"/>
      <c r="K519" s="19"/>
      <c r="L519" s="20"/>
    </row>
    <row r="520" spans="1:12" s="2" customFormat="1" ht="54.75" customHeight="1" x14ac:dyDescent="0.25">
      <c r="A520" s="57"/>
      <c r="B520" s="44"/>
      <c r="C520" s="14"/>
      <c r="D520" s="58"/>
      <c r="E520" s="58"/>
      <c r="F520" s="24"/>
      <c r="G520" s="16"/>
      <c r="H520" s="45"/>
      <c r="I520" s="17"/>
      <c r="J520" s="18"/>
      <c r="K520" s="19"/>
      <c r="L520" s="20"/>
    </row>
    <row r="521" spans="1:12" s="2" customFormat="1" ht="46.5" customHeight="1" x14ac:dyDescent="0.25">
      <c r="A521" s="57"/>
      <c r="B521" s="44"/>
      <c r="C521" s="14"/>
      <c r="D521" s="58"/>
      <c r="E521" s="58"/>
      <c r="F521" s="24"/>
      <c r="G521" s="16"/>
      <c r="H521" s="45"/>
      <c r="I521" s="17"/>
      <c r="J521" s="18"/>
      <c r="K521" s="19"/>
      <c r="L521" s="20"/>
    </row>
    <row r="522" spans="1:12" s="2" customFormat="1" ht="54" customHeight="1" x14ac:dyDescent="0.25">
      <c r="A522" s="57"/>
      <c r="B522" s="44"/>
      <c r="C522" s="14"/>
      <c r="D522" s="58"/>
      <c r="E522" s="58"/>
      <c r="F522" s="24"/>
      <c r="G522" s="16"/>
      <c r="H522" s="45"/>
      <c r="I522" s="17"/>
      <c r="J522" s="18"/>
      <c r="K522" s="19"/>
      <c r="L522" s="20"/>
    </row>
    <row r="523" spans="1:12" s="2" customFormat="1" ht="39" customHeight="1" x14ac:dyDescent="0.25">
      <c r="A523" s="57"/>
      <c r="B523" s="44"/>
      <c r="C523" s="14"/>
      <c r="D523" s="58"/>
      <c r="E523" s="58"/>
      <c r="F523" s="24"/>
      <c r="G523" s="16"/>
      <c r="H523" s="45"/>
      <c r="I523" s="17"/>
      <c r="J523" s="18"/>
      <c r="K523" s="19"/>
      <c r="L523" s="20"/>
    </row>
    <row r="524" spans="1:12" s="2" customFormat="1" x14ac:dyDescent="0.25">
      <c r="A524" s="57"/>
      <c r="B524" s="44"/>
      <c r="C524" s="14"/>
      <c r="D524" s="58"/>
      <c r="E524" s="58"/>
      <c r="F524" s="24"/>
      <c r="G524" s="16"/>
      <c r="H524" s="45"/>
      <c r="I524" s="17"/>
      <c r="J524" s="18"/>
      <c r="K524" s="19"/>
      <c r="L524" s="20"/>
    </row>
    <row r="525" spans="1:12" s="2" customFormat="1" x14ac:dyDescent="0.25">
      <c r="A525" s="57"/>
      <c r="B525" s="44"/>
      <c r="C525" s="14"/>
      <c r="D525" s="58"/>
      <c r="E525" s="58"/>
      <c r="F525" s="24"/>
      <c r="G525" s="16"/>
      <c r="H525" s="45"/>
      <c r="I525" s="17"/>
      <c r="J525" s="18"/>
      <c r="K525" s="19"/>
      <c r="L525" s="20"/>
    </row>
    <row r="526" spans="1:12" s="2" customFormat="1" x14ac:dyDescent="0.25">
      <c r="A526" s="57"/>
      <c r="B526" s="44"/>
      <c r="C526" s="14"/>
      <c r="D526" s="58"/>
      <c r="E526" s="58"/>
      <c r="F526" s="24"/>
      <c r="G526" s="16"/>
      <c r="H526" s="45"/>
      <c r="I526" s="17"/>
      <c r="J526" s="18"/>
      <c r="K526" s="19"/>
      <c r="L526" s="20"/>
    </row>
    <row r="527" spans="1:12" s="2" customFormat="1" x14ac:dyDescent="0.25">
      <c r="A527" s="57"/>
      <c r="B527" s="44"/>
      <c r="C527" s="14"/>
      <c r="D527" s="58"/>
      <c r="E527" s="58"/>
      <c r="F527" s="24"/>
      <c r="G527" s="16"/>
      <c r="H527" s="45"/>
      <c r="I527" s="17"/>
      <c r="J527" s="18"/>
      <c r="K527" s="19"/>
      <c r="L527" s="20"/>
    </row>
    <row r="528" spans="1:12" s="2" customFormat="1" x14ac:dyDescent="0.25">
      <c r="A528" s="57"/>
      <c r="B528" s="44"/>
      <c r="C528" s="14"/>
      <c r="D528" s="58"/>
      <c r="E528" s="58"/>
      <c r="F528" s="24"/>
      <c r="G528" s="16"/>
      <c r="H528" s="45"/>
      <c r="I528" s="17"/>
      <c r="J528" s="18"/>
      <c r="K528" s="19"/>
      <c r="L528" s="20"/>
    </row>
    <row r="529" spans="1:14" x14ac:dyDescent="0.25">
      <c r="A529" s="57"/>
      <c r="B529" s="44"/>
      <c r="C529" s="14"/>
      <c r="D529" s="58"/>
      <c r="E529" s="58"/>
      <c r="F529" s="24"/>
      <c r="G529" s="16"/>
      <c r="H529" s="45"/>
      <c r="I529" s="17"/>
      <c r="J529" s="18"/>
      <c r="K529" s="19"/>
      <c r="L529" s="20"/>
      <c r="M529" s="2"/>
    </row>
    <row r="530" spans="1:14" x14ac:dyDescent="0.25">
      <c r="A530" s="57"/>
      <c r="B530" s="44"/>
      <c r="C530" s="14"/>
      <c r="D530" s="58"/>
      <c r="E530" s="58"/>
      <c r="F530" s="24"/>
      <c r="G530" s="16"/>
      <c r="H530" s="45"/>
      <c r="I530" s="17"/>
      <c r="J530" s="18"/>
      <c r="K530" s="19"/>
      <c r="L530" s="20"/>
      <c r="M530" s="2"/>
    </row>
    <row r="531" spans="1:14" x14ac:dyDescent="0.25">
      <c r="A531" s="57"/>
      <c r="B531" s="44"/>
      <c r="C531" s="14"/>
      <c r="D531" s="58"/>
      <c r="E531" s="58"/>
      <c r="F531" s="24"/>
      <c r="G531" s="16"/>
      <c r="H531" s="45"/>
      <c r="I531" s="17"/>
      <c r="J531" s="18"/>
      <c r="K531" s="19"/>
      <c r="L531" s="20"/>
      <c r="M531" s="2"/>
    </row>
    <row r="532" spans="1:14" x14ac:dyDescent="0.25">
      <c r="A532" s="57"/>
      <c r="B532" s="44"/>
      <c r="C532" s="14"/>
      <c r="D532" s="58"/>
      <c r="E532" s="58"/>
      <c r="F532" s="24"/>
      <c r="G532" s="16"/>
      <c r="H532" s="45"/>
      <c r="I532" s="17"/>
      <c r="J532" s="18"/>
      <c r="K532" s="19"/>
      <c r="L532" s="20"/>
      <c r="M532" s="2"/>
    </row>
    <row r="533" spans="1:14" x14ac:dyDescent="0.25">
      <c r="A533" s="57"/>
      <c r="B533" s="44"/>
      <c r="C533" s="14"/>
      <c r="D533" s="58"/>
      <c r="E533" s="58"/>
      <c r="F533" s="24"/>
      <c r="G533" s="16"/>
      <c r="H533" s="45"/>
      <c r="I533" s="17"/>
      <c r="J533" s="18"/>
      <c r="K533" s="19"/>
      <c r="L533" s="20"/>
      <c r="M533" s="2"/>
    </row>
    <row r="534" spans="1:14" x14ac:dyDescent="0.25">
      <c r="A534" s="57"/>
      <c r="B534" s="44"/>
      <c r="C534" s="14"/>
      <c r="D534" s="58"/>
      <c r="E534" s="58"/>
      <c r="F534" s="24"/>
      <c r="G534" s="16"/>
      <c r="H534" s="45"/>
      <c r="I534" s="17"/>
      <c r="J534" s="18"/>
      <c r="K534" s="19"/>
      <c r="L534" s="20"/>
      <c r="M534" s="2"/>
      <c r="N534"/>
    </row>
    <row r="535" spans="1:14" x14ac:dyDescent="0.25">
      <c r="A535" s="57"/>
      <c r="B535" s="44"/>
      <c r="C535" s="14"/>
      <c r="D535" s="58"/>
      <c r="E535" s="58"/>
      <c r="F535" s="24"/>
      <c r="G535" s="16"/>
      <c r="H535" s="45"/>
      <c r="I535" s="17"/>
      <c r="J535" s="18"/>
      <c r="K535" s="19"/>
      <c r="L535" s="20"/>
      <c r="M535" s="2"/>
      <c r="N535"/>
    </row>
    <row r="536" spans="1:14" x14ac:dyDescent="0.25">
      <c r="A536" s="57"/>
      <c r="B536" s="44"/>
      <c r="C536" s="14"/>
      <c r="D536" s="58"/>
      <c r="E536" s="58"/>
      <c r="F536" s="24"/>
      <c r="G536" s="16"/>
      <c r="H536" s="45"/>
      <c r="I536" s="17"/>
      <c r="J536" s="18"/>
      <c r="K536" s="19"/>
      <c r="L536" s="20"/>
      <c r="M536" s="2"/>
      <c r="N536"/>
    </row>
    <row r="537" spans="1:14" x14ac:dyDescent="0.25">
      <c r="A537" s="57"/>
      <c r="B537" s="44"/>
      <c r="C537" s="14"/>
      <c r="D537" s="58"/>
      <c r="E537" s="58"/>
      <c r="F537" s="24"/>
      <c r="G537" s="16"/>
      <c r="H537" s="45"/>
      <c r="I537" s="17"/>
      <c r="J537" s="18"/>
      <c r="K537" s="19"/>
      <c r="L537" s="20"/>
      <c r="M537" s="2"/>
      <c r="N537"/>
    </row>
    <row r="538" spans="1:14" x14ac:dyDescent="0.25">
      <c r="A538" s="57"/>
      <c r="B538" s="44"/>
      <c r="C538" s="14"/>
      <c r="D538" s="58"/>
      <c r="E538" s="58"/>
      <c r="F538" s="24"/>
      <c r="G538" s="16"/>
      <c r="H538" s="45"/>
      <c r="I538" s="17"/>
      <c r="J538" s="18"/>
      <c r="K538" s="19"/>
      <c r="L538" s="20"/>
      <c r="M538" s="2"/>
      <c r="N538"/>
    </row>
    <row r="539" spans="1:14" x14ac:dyDescent="0.25">
      <c r="A539" s="57"/>
      <c r="B539" s="44"/>
      <c r="C539" s="14"/>
      <c r="D539" s="58"/>
      <c r="E539" s="58"/>
      <c r="F539" s="24"/>
      <c r="G539" s="16"/>
      <c r="H539" s="45"/>
      <c r="I539" s="17"/>
      <c r="J539" s="18"/>
      <c r="K539" s="19"/>
      <c r="L539" s="20"/>
      <c r="M539" s="2"/>
      <c r="N539"/>
    </row>
    <row r="540" spans="1:14" x14ac:dyDescent="0.25">
      <c r="A540" s="57"/>
      <c r="B540" s="44"/>
      <c r="C540" s="14"/>
      <c r="D540" s="58"/>
      <c r="E540" s="58"/>
      <c r="F540" s="24"/>
      <c r="G540" s="16"/>
      <c r="H540" s="45"/>
      <c r="I540" s="17"/>
      <c r="J540" s="18"/>
      <c r="K540" s="19"/>
      <c r="L540" s="20"/>
      <c r="M540" s="2"/>
      <c r="N540"/>
    </row>
    <row r="541" spans="1:14" s="2" customFormat="1" x14ac:dyDescent="0.25">
      <c r="A541" s="57"/>
      <c r="B541" s="44"/>
      <c r="C541" s="14"/>
      <c r="D541" s="58"/>
      <c r="E541" s="58"/>
      <c r="F541" s="24"/>
      <c r="G541" s="16"/>
      <c r="H541" s="45"/>
      <c r="I541" s="17"/>
      <c r="J541" s="18"/>
      <c r="K541" s="19"/>
      <c r="L541" s="20"/>
    </row>
    <row r="542" spans="1:14" s="2" customFormat="1" x14ac:dyDescent="0.25">
      <c r="A542" s="57"/>
      <c r="B542" s="44"/>
      <c r="C542" s="14"/>
      <c r="D542" s="58"/>
      <c r="E542" s="58"/>
      <c r="F542" s="24"/>
      <c r="G542" s="16"/>
      <c r="H542" s="45"/>
      <c r="I542" s="17"/>
      <c r="J542" s="18"/>
      <c r="K542" s="19"/>
      <c r="L542" s="20"/>
    </row>
    <row r="543" spans="1:14" s="2" customFormat="1" x14ac:dyDescent="0.25">
      <c r="A543" s="57"/>
      <c r="B543" s="44"/>
      <c r="C543" s="14"/>
      <c r="D543" s="58"/>
      <c r="E543" s="58"/>
      <c r="F543" s="24"/>
      <c r="G543" s="16"/>
      <c r="H543" s="45"/>
      <c r="I543" s="17"/>
      <c r="J543" s="18"/>
      <c r="K543" s="19"/>
      <c r="L543" s="20"/>
    </row>
    <row r="544" spans="1:14" s="2" customFormat="1" x14ac:dyDescent="0.25">
      <c r="A544" s="57"/>
      <c r="B544" s="44"/>
      <c r="C544" s="14"/>
      <c r="D544" s="58"/>
      <c r="E544" s="58"/>
      <c r="F544" s="24"/>
      <c r="G544" s="16"/>
      <c r="H544" s="45"/>
      <c r="I544" s="17"/>
      <c r="J544" s="18"/>
      <c r="K544" s="19"/>
      <c r="L544" s="20"/>
      <c r="M544" s="28"/>
    </row>
    <row r="545" spans="1:13" s="2" customFormat="1" x14ac:dyDescent="0.25">
      <c r="A545" s="57"/>
      <c r="B545" s="44"/>
      <c r="C545" s="14"/>
      <c r="D545" s="58"/>
      <c r="E545" s="58"/>
      <c r="F545" s="24"/>
      <c r="G545" s="16"/>
      <c r="H545" s="45"/>
      <c r="I545" s="17"/>
      <c r="J545" s="18"/>
      <c r="K545" s="19"/>
      <c r="L545" s="20"/>
      <c r="M545" s="28"/>
    </row>
    <row r="546" spans="1:13" s="2" customFormat="1" x14ac:dyDescent="0.25">
      <c r="A546" s="57"/>
      <c r="B546" s="44"/>
      <c r="C546" s="14"/>
      <c r="D546" s="58"/>
      <c r="E546" s="58"/>
      <c r="F546" s="24"/>
      <c r="G546" s="16"/>
      <c r="H546" s="45"/>
      <c r="I546" s="17"/>
      <c r="J546" s="18"/>
      <c r="K546" s="19"/>
      <c r="L546" s="20"/>
      <c r="M546" s="9"/>
    </row>
    <row r="547" spans="1:13" s="2" customFormat="1" x14ac:dyDescent="0.25">
      <c r="A547" s="57"/>
      <c r="B547" s="44"/>
      <c r="C547" s="14"/>
      <c r="D547" s="58"/>
      <c r="E547" s="58"/>
      <c r="F547" s="24"/>
      <c r="G547" s="16"/>
      <c r="H547" s="45"/>
      <c r="I547" s="17"/>
      <c r="J547" s="18"/>
      <c r="K547" s="19"/>
      <c r="L547" s="20"/>
      <c r="M547" s="27"/>
    </row>
    <row r="548" spans="1:13" s="2" customFormat="1" x14ac:dyDescent="0.25">
      <c r="A548" s="57"/>
      <c r="B548" s="44"/>
      <c r="C548" s="14"/>
      <c r="D548" s="58"/>
      <c r="E548" s="58"/>
      <c r="F548" s="24"/>
      <c r="G548" s="16"/>
      <c r="H548" s="45"/>
      <c r="I548" s="17"/>
      <c r="J548" s="18"/>
      <c r="K548" s="19"/>
      <c r="L548" s="20"/>
      <c r="M548" s="27"/>
    </row>
    <row r="549" spans="1:13" s="2" customFormat="1" x14ac:dyDescent="0.25">
      <c r="A549" s="57"/>
      <c r="B549" s="44"/>
      <c r="C549" s="14"/>
      <c r="D549" s="58"/>
      <c r="E549" s="58"/>
      <c r="F549" s="24"/>
      <c r="G549" s="16"/>
      <c r="H549" s="45"/>
      <c r="I549" s="17"/>
      <c r="J549" s="18"/>
      <c r="K549" s="19"/>
      <c r="L549" s="20"/>
      <c r="M549" s="27"/>
    </row>
    <row r="550" spans="1:13" s="2" customFormat="1" x14ac:dyDescent="0.25">
      <c r="A550" s="57"/>
      <c r="B550" s="44"/>
      <c r="C550" s="14"/>
      <c r="D550" s="58"/>
      <c r="E550" s="58"/>
      <c r="F550" s="24"/>
      <c r="G550" s="16"/>
      <c r="H550" s="45"/>
      <c r="I550" s="17"/>
      <c r="J550" s="18"/>
      <c r="K550" s="19"/>
      <c r="L550" s="20"/>
      <c r="M550" s="27"/>
    </row>
    <row r="551" spans="1:13" s="2" customFormat="1" x14ac:dyDescent="0.25">
      <c r="A551" s="57"/>
      <c r="B551" s="44"/>
      <c r="C551" s="14"/>
      <c r="D551" s="58"/>
      <c r="E551" s="58"/>
      <c r="F551" s="24"/>
      <c r="G551" s="16"/>
      <c r="H551" s="45"/>
      <c r="I551" s="17"/>
      <c r="J551" s="18"/>
      <c r="K551" s="19"/>
      <c r="L551" s="20"/>
      <c r="M551" s="27"/>
    </row>
    <row r="552" spans="1:13" s="2" customFormat="1" x14ac:dyDescent="0.25">
      <c r="A552" s="57"/>
      <c r="B552" s="44"/>
      <c r="C552" s="14"/>
      <c r="D552" s="58"/>
      <c r="E552" s="58"/>
      <c r="F552" s="24"/>
      <c r="G552" s="16"/>
      <c r="H552" s="45"/>
      <c r="I552" s="17"/>
      <c r="J552" s="18"/>
      <c r="K552" s="19"/>
      <c r="L552" s="20"/>
      <c r="M552" s="27"/>
    </row>
    <row r="553" spans="1:13" s="2" customFormat="1" x14ac:dyDescent="0.25">
      <c r="A553" s="57"/>
      <c r="B553" s="44"/>
      <c r="C553" s="14"/>
      <c r="D553" s="58"/>
      <c r="E553" s="58"/>
      <c r="F553" s="24"/>
      <c r="G553" s="16"/>
      <c r="H553" s="45"/>
      <c r="I553" s="17"/>
      <c r="J553" s="18"/>
      <c r="K553" s="19"/>
      <c r="L553" s="20"/>
      <c r="M553" s="27"/>
    </row>
    <row r="554" spans="1:13" s="2" customFormat="1" x14ac:dyDescent="0.25">
      <c r="A554" s="57"/>
      <c r="B554" s="44"/>
      <c r="C554" s="14"/>
      <c r="D554" s="58"/>
      <c r="E554" s="58"/>
      <c r="F554" s="24"/>
      <c r="G554" s="16"/>
      <c r="H554" s="45"/>
      <c r="I554" s="17"/>
      <c r="J554" s="18"/>
      <c r="K554" s="19"/>
      <c r="L554" s="20"/>
      <c r="M554" s="27"/>
    </row>
    <row r="555" spans="1:13" s="2" customFormat="1" x14ac:dyDescent="0.25">
      <c r="A555" s="57"/>
      <c r="B555" s="44"/>
      <c r="C555" s="14"/>
      <c r="D555" s="58"/>
      <c r="E555" s="58"/>
      <c r="F555" s="24"/>
      <c r="G555" s="16"/>
      <c r="H555" s="45"/>
      <c r="I555" s="17"/>
      <c r="J555" s="18"/>
      <c r="K555" s="19"/>
      <c r="L555" s="20"/>
      <c r="M555" s="27"/>
    </row>
    <row r="556" spans="1:13" s="2" customFormat="1" x14ac:dyDescent="0.25">
      <c r="A556" s="57"/>
      <c r="B556" s="44"/>
      <c r="C556" s="14"/>
      <c r="D556" s="58"/>
      <c r="E556" s="58"/>
      <c r="F556" s="24"/>
      <c r="G556" s="16"/>
      <c r="H556" s="45"/>
      <c r="I556" s="17"/>
      <c r="J556" s="18"/>
      <c r="K556" s="19"/>
      <c r="L556" s="20"/>
      <c r="M556" s="27"/>
    </row>
    <row r="557" spans="1:13" s="2" customFormat="1" x14ac:dyDescent="0.25">
      <c r="A557" s="57"/>
      <c r="B557" s="44"/>
      <c r="C557" s="14"/>
      <c r="D557" s="58"/>
      <c r="E557" s="58"/>
      <c r="F557" s="24"/>
      <c r="G557" s="16"/>
      <c r="H557" s="45"/>
      <c r="I557" s="17"/>
      <c r="J557" s="18"/>
      <c r="K557" s="19"/>
      <c r="L557" s="20"/>
      <c r="M557" s="27"/>
    </row>
    <row r="558" spans="1:13" s="2" customFormat="1" x14ac:dyDescent="0.25">
      <c r="A558" s="57"/>
      <c r="B558" s="44"/>
      <c r="C558" s="14"/>
      <c r="D558" s="58"/>
      <c r="E558" s="58"/>
      <c r="F558" s="24"/>
      <c r="G558" s="16"/>
      <c r="H558" s="45"/>
      <c r="I558" s="17"/>
      <c r="J558" s="18"/>
      <c r="K558" s="19"/>
      <c r="L558" s="20"/>
      <c r="M558" s="27"/>
    </row>
    <row r="559" spans="1:13" s="2" customFormat="1" x14ac:dyDescent="0.25">
      <c r="A559" s="57"/>
      <c r="B559" s="44"/>
      <c r="C559" s="14"/>
      <c r="D559" s="58"/>
      <c r="E559" s="58"/>
      <c r="F559" s="24"/>
      <c r="G559" s="16"/>
      <c r="H559" s="45"/>
      <c r="I559" s="17"/>
      <c r="J559" s="18"/>
      <c r="K559" s="19"/>
      <c r="L559" s="20"/>
      <c r="M559" s="27"/>
    </row>
    <row r="560" spans="1:13" s="2" customFormat="1" x14ac:dyDescent="0.25">
      <c r="A560" s="57"/>
      <c r="B560" s="44"/>
      <c r="C560" s="14"/>
      <c r="D560" s="58"/>
      <c r="E560" s="58"/>
      <c r="F560" s="24"/>
      <c r="G560" s="16"/>
      <c r="H560" s="45"/>
      <c r="I560" s="17"/>
      <c r="J560" s="18"/>
      <c r="K560" s="19"/>
      <c r="L560" s="20"/>
      <c r="M560" s="27"/>
    </row>
    <row r="561" spans="1:13" s="2" customFormat="1" x14ac:dyDescent="0.25">
      <c r="A561" s="57"/>
      <c r="B561" s="44"/>
      <c r="C561" s="14"/>
      <c r="D561" s="58"/>
      <c r="E561" s="58"/>
      <c r="F561" s="24"/>
      <c r="G561" s="16"/>
      <c r="H561" s="45"/>
      <c r="I561" s="17"/>
      <c r="J561" s="18"/>
      <c r="K561" s="19"/>
      <c r="L561" s="20"/>
      <c r="M561" s="27"/>
    </row>
    <row r="562" spans="1:13" s="2" customFormat="1" x14ac:dyDescent="0.25">
      <c r="A562" s="57"/>
      <c r="B562" s="44"/>
      <c r="C562" s="14"/>
      <c r="D562" s="58"/>
      <c r="E562" s="58"/>
      <c r="F562" s="24"/>
      <c r="G562" s="16"/>
      <c r="H562" s="45"/>
      <c r="I562" s="17"/>
      <c r="J562" s="18"/>
      <c r="K562" s="19"/>
      <c r="L562" s="20"/>
      <c r="M562" s="27"/>
    </row>
    <row r="563" spans="1:13" s="2" customFormat="1" x14ac:dyDescent="0.25">
      <c r="A563" s="57"/>
      <c r="B563" s="44"/>
      <c r="C563" s="14"/>
      <c r="D563" s="58"/>
      <c r="E563" s="58"/>
      <c r="F563" s="24"/>
      <c r="G563" s="16"/>
      <c r="H563" s="45"/>
      <c r="I563" s="17"/>
      <c r="J563" s="18"/>
      <c r="K563" s="19"/>
      <c r="L563" s="20"/>
      <c r="M563" s="27"/>
    </row>
    <row r="564" spans="1:13" s="2" customFormat="1" x14ac:dyDescent="0.25">
      <c r="A564" s="57"/>
      <c r="B564" s="44"/>
      <c r="C564" s="14"/>
      <c r="D564" s="58"/>
      <c r="E564" s="58"/>
      <c r="F564" s="24"/>
      <c r="G564" s="16"/>
      <c r="H564" s="45"/>
      <c r="I564" s="17"/>
      <c r="J564" s="18"/>
      <c r="K564" s="19"/>
      <c r="L564" s="20"/>
      <c r="M564" s="27"/>
    </row>
    <row r="565" spans="1:13" s="2" customFormat="1" x14ac:dyDescent="0.25">
      <c r="A565" s="57"/>
      <c r="B565" s="44"/>
      <c r="C565" s="14"/>
      <c r="D565" s="58"/>
      <c r="E565" s="58"/>
      <c r="F565" s="24"/>
      <c r="G565" s="16"/>
      <c r="H565" s="45"/>
      <c r="I565" s="17"/>
      <c r="J565" s="18"/>
      <c r="K565" s="19"/>
      <c r="L565" s="20"/>
      <c r="M565" s="27"/>
    </row>
    <row r="566" spans="1:13" s="2" customFormat="1" x14ac:dyDescent="0.25">
      <c r="A566" s="57"/>
      <c r="B566" s="44"/>
      <c r="C566" s="14"/>
      <c r="D566" s="58"/>
      <c r="E566" s="58"/>
      <c r="F566" s="24"/>
      <c r="G566" s="16"/>
      <c r="H566" s="45"/>
      <c r="I566" s="17"/>
      <c r="J566" s="18"/>
      <c r="K566" s="19"/>
      <c r="L566" s="20"/>
      <c r="M566" s="27"/>
    </row>
    <row r="567" spans="1:13" s="2" customFormat="1" x14ac:dyDescent="0.25">
      <c r="A567" s="57"/>
      <c r="B567" s="44"/>
      <c r="C567" s="14"/>
      <c r="D567" s="58"/>
      <c r="E567" s="58"/>
      <c r="F567" s="24"/>
      <c r="G567" s="16"/>
      <c r="H567" s="45"/>
      <c r="I567" s="17"/>
      <c r="J567" s="18"/>
      <c r="K567" s="19"/>
      <c r="L567" s="20"/>
      <c r="M567" s="27"/>
    </row>
    <row r="568" spans="1:13" s="2" customFormat="1" x14ac:dyDescent="0.25">
      <c r="A568" s="57"/>
      <c r="B568" s="44"/>
      <c r="C568" s="14"/>
      <c r="D568" s="58"/>
      <c r="E568" s="58"/>
      <c r="F568" s="24"/>
      <c r="G568" s="16"/>
      <c r="H568" s="45"/>
      <c r="I568" s="17"/>
      <c r="J568" s="18"/>
      <c r="K568" s="19"/>
      <c r="L568" s="20"/>
      <c r="M568" s="27"/>
    </row>
    <row r="569" spans="1:13" s="2" customFormat="1" x14ac:dyDescent="0.25">
      <c r="A569" s="57"/>
      <c r="B569" s="44"/>
      <c r="C569" s="14"/>
      <c r="D569" s="58"/>
      <c r="E569" s="58"/>
      <c r="F569" s="24"/>
      <c r="G569" s="16"/>
      <c r="H569" s="45"/>
      <c r="I569" s="17"/>
      <c r="J569" s="18"/>
      <c r="K569" s="19"/>
      <c r="L569" s="20"/>
      <c r="M569" s="27"/>
    </row>
    <row r="570" spans="1:13" s="2" customFormat="1" x14ac:dyDescent="0.25">
      <c r="A570" s="57"/>
      <c r="B570" s="44"/>
      <c r="C570" s="14"/>
      <c r="D570" s="58"/>
      <c r="E570" s="58"/>
      <c r="F570" s="24"/>
      <c r="G570" s="16"/>
      <c r="H570" s="45"/>
      <c r="I570" s="17"/>
      <c r="J570" s="18"/>
      <c r="K570" s="19"/>
      <c r="L570" s="20"/>
      <c r="M570" s="27"/>
    </row>
    <row r="571" spans="1:13" s="2" customFormat="1" x14ac:dyDescent="0.25">
      <c r="A571" s="57"/>
      <c r="B571" s="44"/>
      <c r="C571" s="14"/>
      <c r="D571" s="58"/>
      <c r="E571" s="58"/>
      <c r="F571" s="24"/>
      <c r="G571" s="16"/>
      <c r="H571" s="45"/>
      <c r="I571" s="17"/>
      <c r="J571" s="18"/>
      <c r="K571" s="19"/>
      <c r="L571" s="20"/>
      <c r="M571" s="27"/>
    </row>
    <row r="572" spans="1:13" s="2" customFormat="1" x14ac:dyDescent="0.25">
      <c r="A572" s="57"/>
      <c r="B572" s="44"/>
      <c r="C572" s="14"/>
      <c r="D572" s="58"/>
      <c r="E572" s="58"/>
      <c r="F572" s="24"/>
      <c r="G572" s="16"/>
      <c r="H572" s="45"/>
      <c r="I572" s="17"/>
      <c r="J572" s="18"/>
      <c r="K572" s="19"/>
      <c r="L572" s="20"/>
      <c r="M572" s="27"/>
    </row>
    <row r="573" spans="1:13" s="2" customFormat="1" x14ac:dyDescent="0.25">
      <c r="A573" s="57"/>
      <c r="B573" s="44"/>
      <c r="C573" s="14"/>
      <c r="D573" s="58"/>
      <c r="E573" s="58"/>
      <c r="F573" s="24"/>
      <c r="G573" s="16"/>
      <c r="H573" s="45"/>
      <c r="I573" s="17"/>
      <c r="J573" s="18"/>
      <c r="K573" s="19"/>
      <c r="L573" s="20"/>
      <c r="M573" s="27"/>
    </row>
    <row r="574" spans="1:13" s="2" customFormat="1" x14ac:dyDescent="0.25">
      <c r="A574" s="57"/>
      <c r="B574" s="44"/>
      <c r="C574" s="14"/>
      <c r="D574" s="58"/>
      <c r="E574" s="58"/>
      <c r="F574" s="24"/>
      <c r="G574" s="16"/>
      <c r="H574" s="45"/>
      <c r="I574" s="17"/>
      <c r="J574" s="18"/>
      <c r="K574" s="19"/>
      <c r="L574" s="20"/>
      <c r="M574" s="27"/>
    </row>
    <row r="575" spans="1:13" s="2" customFormat="1" x14ac:dyDescent="0.25">
      <c r="A575" s="57"/>
      <c r="B575" s="44"/>
      <c r="C575" s="14"/>
      <c r="D575" s="58"/>
      <c r="E575" s="58"/>
      <c r="F575" s="24"/>
      <c r="G575" s="16"/>
      <c r="H575" s="45"/>
      <c r="I575" s="17"/>
      <c r="J575" s="18"/>
      <c r="K575" s="19"/>
      <c r="L575" s="20"/>
      <c r="M575" s="27"/>
    </row>
    <row r="576" spans="1:13" s="2" customFormat="1" x14ac:dyDescent="0.25">
      <c r="A576" s="57"/>
      <c r="B576" s="44"/>
      <c r="C576" s="14"/>
      <c r="D576" s="58"/>
      <c r="E576" s="58"/>
      <c r="F576" s="24"/>
      <c r="G576" s="16"/>
      <c r="H576" s="45"/>
      <c r="I576" s="17"/>
      <c r="J576" s="18"/>
      <c r="K576" s="19"/>
      <c r="L576" s="20"/>
      <c r="M576" s="27"/>
    </row>
    <row r="577" spans="1:13" s="2" customFormat="1" x14ac:dyDescent="0.25">
      <c r="A577" s="57"/>
      <c r="B577" s="44"/>
      <c r="C577" s="14"/>
      <c r="D577" s="58"/>
      <c r="E577" s="58"/>
      <c r="F577" s="24"/>
      <c r="G577" s="16"/>
      <c r="H577" s="45"/>
      <c r="I577" s="17"/>
      <c r="J577" s="18"/>
      <c r="K577" s="19"/>
      <c r="L577" s="20"/>
      <c r="M577" s="27"/>
    </row>
    <row r="578" spans="1:13" s="2" customFormat="1" x14ac:dyDescent="0.25">
      <c r="A578" s="57"/>
      <c r="B578" s="44"/>
      <c r="C578" s="14"/>
      <c r="D578" s="58"/>
      <c r="E578" s="58"/>
      <c r="F578" s="24"/>
      <c r="G578" s="16"/>
      <c r="H578" s="45"/>
      <c r="I578" s="17"/>
      <c r="J578" s="18"/>
      <c r="K578" s="19"/>
      <c r="L578" s="20"/>
      <c r="M578" s="27"/>
    </row>
    <row r="579" spans="1:13" s="2" customFormat="1" x14ac:dyDescent="0.25">
      <c r="A579" s="57"/>
      <c r="B579" s="44"/>
      <c r="C579" s="14"/>
      <c r="D579" s="58"/>
      <c r="E579" s="58"/>
      <c r="F579" s="24"/>
      <c r="G579" s="16"/>
      <c r="H579" s="45"/>
      <c r="I579" s="17"/>
      <c r="J579" s="18"/>
      <c r="K579" s="19"/>
      <c r="L579" s="20"/>
      <c r="M579" s="27"/>
    </row>
    <row r="580" spans="1:13" s="2" customFormat="1" x14ac:dyDescent="0.25">
      <c r="A580" s="57"/>
      <c r="B580" s="44"/>
      <c r="C580" s="14"/>
      <c r="D580" s="58"/>
      <c r="E580" s="58"/>
      <c r="F580" s="24"/>
      <c r="G580" s="16"/>
      <c r="H580" s="45"/>
      <c r="I580" s="17"/>
      <c r="J580" s="18"/>
      <c r="K580" s="19"/>
      <c r="L580" s="20"/>
      <c r="M580" s="27"/>
    </row>
    <row r="581" spans="1:13" s="2" customFormat="1" x14ac:dyDescent="0.25">
      <c r="A581" s="57"/>
      <c r="B581" s="44"/>
      <c r="C581" s="14"/>
      <c r="D581" s="58"/>
      <c r="E581" s="58"/>
      <c r="F581" s="24"/>
      <c r="G581" s="16"/>
      <c r="H581" s="45"/>
      <c r="I581" s="17"/>
      <c r="J581" s="18"/>
      <c r="K581" s="19"/>
      <c r="L581" s="20"/>
      <c r="M581" s="27"/>
    </row>
    <row r="582" spans="1:13" s="2" customFormat="1" x14ac:dyDescent="0.25">
      <c r="A582" s="57"/>
      <c r="B582" s="44"/>
      <c r="C582" s="14"/>
      <c r="D582" s="58"/>
      <c r="E582" s="58"/>
      <c r="F582" s="24"/>
      <c r="G582" s="16"/>
      <c r="H582" s="45"/>
      <c r="I582" s="17"/>
      <c r="J582" s="18"/>
      <c r="K582" s="19"/>
      <c r="L582" s="20"/>
      <c r="M582" s="27"/>
    </row>
    <row r="583" spans="1:13" s="2" customFormat="1" x14ac:dyDescent="0.25">
      <c r="A583" s="57"/>
      <c r="B583" s="44"/>
      <c r="C583" s="14"/>
      <c r="D583" s="58"/>
      <c r="E583" s="58"/>
      <c r="F583" s="24"/>
      <c r="G583" s="16"/>
      <c r="H583" s="45"/>
      <c r="I583" s="17"/>
      <c r="J583" s="18"/>
      <c r="K583" s="19"/>
      <c r="L583" s="20"/>
      <c r="M583" s="27"/>
    </row>
    <row r="584" spans="1:13" s="2" customFormat="1" x14ac:dyDescent="0.25">
      <c r="A584" s="57"/>
      <c r="B584" s="44"/>
      <c r="C584" s="14"/>
      <c r="D584" s="58"/>
      <c r="E584" s="58"/>
      <c r="F584" s="24"/>
      <c r="G584" s="16"/>
      <c r="H584" s="45"/>
      <c r="I584" s="17"/>
      <c r="J584" s="18"/>
      <c r="K584" s="19"/>
      <c r="L584" s="20"/>
      <c r="M584" s="27"/>
    </row>
    <row r="585" spans="1:13" s="2" customFormat="1" x14ac:dyDescent="0.25">
      <c r="A585" s="57"/>
      <c r="B585" s="44"/>
      <c r="C585" s="14"/>
      <c r="D585" s="58"/>
      <c r="E585" s="58"/>
      <c r="F585" s="24"/>
      <c r="G585" s="16"/>
      <c r="H585" s="45"/>
      <c r="I585" s="17"/>
      <c r="J585" s="18"/>
      <c r="K585" s="19"/>
      <c r="L585" s="20"/>
      <c r="M585" s="27"/>
    </row>
    <row r="586" spans="1:13" s="2" customFormat="1" x14ac:dyDescent="0.25">
      <c r="A586" s="57"/>
      <c r="B586" s="44"/>
      <c r="C586" s="14"/>
      <c r="D586" s="58"/>
      <c r="E586" s="58"/>
      <c r="F586" s="24"/>
      <c r="G586" s="16"/>
      <c r="H586" s="45"/>
      <c r="I586" s="17"/>
      <c r="J586" s="18"/>
      <c r="K586" s="19"/>
      <c r="L586" s="20"/>
      <c r="M586" s="27"/>
    </row>
    <row r="587" spans="1:13" s="2" customFormat="1" x14ac:dyDescent="0.25">
      <c r="A587" s="57"/>
      <c r="B587" s="44"/>
      <c r="C587" s="14"/>
      <c r="D587" s="58"/>
      <c r="E587" s="58"/>
      <c r="F587" s="24"/>
      <c r="G587" s="16"/>
      <c r="H587" s="45"/>
      <c r="I587" s="17"/>
      <c r="J587" s="18"/>
      <c r="K587" s="19"/>
      <c r="L587" s="20"/>
      <c r="M587" s="27"/>
    </row>
    <row r="588" spans="1:13" s="2" customFormat="1" x14ac:dyDescent="0.25">
      <c r="A588" s="57"/>
      <c r="B588" s="44"/>
      <c r="C588" s="14"/>
      <c r="D588" s="58"/>
      <c r="E588" s="58"/>
      <c r="F588" s="24"/>
      <c r="G588" s="16"/>
      <c r="H588" s="45"/>
      <c r="I588" s="17"/>
      <c r="J588" s="18"/>
      <c r="K588" s="19"/>
      <c r="L588" s="20"/>
      <c r="M588" s="27"/>
    </row>
    <row r="589" spans="1:13" s="2" customFormat="1" x14ac:dyDescent="0.25">
      <c r="A589" s="57"/>
      <c r="B589" s="44"/>
      <c r="C589" s="14"/>
      <c r="D589" s="58"/>
      <c r="E589" s="58"/>
      <c r="F589" s="24"/>
      <c r="G589" s="16"/>
      <c r="H589" s="45"/>
      <c r="I589" s="17"/>
      <c r="J589" s="18"/>
      <c r="K589" s="19"/>
      <c r="L589" s="20"/>
      <c r="M589" s="27"/>
    </row>
    <row r="590" spans="1:13" s="2" customFormat="1" x14ac:dyDescent="0.25">
      <c r="A590" s="57"/>
      <c r="B590" s="44"/>
      <c r="C590" s="14"/>
      <c r="D590" s="58"/>
      <c r="E590" s="58"/>
      <c r="F590" s="24"/>
      <c r="G590" s="16"/>
      <c r="H590" s="45"/>
      <c r="I590" s="17"/>
      <c r="J590" s="18"/>
      <c r="K590" s="19"/>
      <c r="L590" s="20"/>
      <c r="M590" s="27"/>
    </row>
    <row r="591" spans="1:13" s="2" customFormat="1" x14ac:dyDescent="0.25">
      <c r="A591" s="57"/>
      <c r="B591" s="44"/>
      <c r="C591" s="14"/>
      <c r="D591" s="58"/>
      <c r="E591" s="58"/>
      <c r="F591" s="24"/>
      <c r="G591" s="16"/>
      <c r="H591" s="45"/>
      <c r="I591" s="17"/>
      <c r="J591" s="18"/>
      <c r="K591" s="19"/>
      <c r="L591" s="20"/>
      <c r="M591" s="27"/>
    </row>
    <row r="592" spans="1:13" s="2" customFormat="1" x14ac:dyDescent="0.25">
      <c r="A592" s="57"/>
      <c r="B592" s="44"/>
      <c r="C592" s="14"/>
      <c r="D592" s="58"/>
      <c r="E592" s="58"/>
      <c r="F592" s="24"/>
      <c r="G592" s="16"/>
      <c r="H592" s="45"/>
      <c r="I592" s="17"/>
      <c r="J592" s="18"/>
      <c r="K592" s="19"/>
      <c r="L592" s="20"/>
      <c r="M592" s="27"/>
    </row>
    <row r="593" spans="1:30" s="2" customFormat="1" x14ac:dyDescent="0.25">
      <c r="A593" s="57"/>
      <c r="B593" s="44"/>
      <c r="C593" s="14"/>
      <c r="D593" s="58"/>
      <c r="E593" s="58"/>
      <c r="F593" s="24"/>
      <c r="G593" s="16"/>
      <c r="H593" s="45"/>
      <c r="I593" s="17"/>
      <c r="J593" s="18"/>
      <c r="K593" s="19"/>
      <c r="L593" s="20"/>
      <c r="M593" s="27"/>
    </row>
    <row r="594" spans="1:30" s="2" customFormat="1" x14ac:dyDescent="0.25">
      <c r="A594" s="57"/>
      <c r="B594" s="44"/>
      <c r="C594" s="14"/>
      <c r="D594" s="58"/>
      <c r="E594" s="58"/>
      <c r="F594" s="24"/>
      <c r="G594" s="16"/>
      <c r="H594" s="45"/>
      <c r="I594" s="17"/>
      <c r="J594" s="18"/>
      <c r="K594" s="19"/>
      <c r="L594" s="20"/>
      <c r="M594" s="27"/>
    </row>
    <row r="595" spans="1:30" s="2" customFormat="1" x14ac:dyDescent="0.25">
      <c r="A595" s="57"/>
      <c r="B595" s="44"/>
      <c r="C595" s="14"/>
      <c r="D595" s="58"/>
      <c r="E595" s="58"/>
      <c r="F595" s="24"/>
      <c r="G595" s="16"/>
      <c r="H595" s="45"/>
      <c r="I595" s="17"/>
      <c r="J595" s="18"/>
      <c r="K595" s="19"/>
      <c r="L595" s="20"/>
      <c r="M595" s="27"/>
      <c r="N595" s="27"/>
    </row>
    <row r="596" spans="1:30" s="2" customFormat="1" x14ac:dyDescent="0.25">
      <c r="A596" s="57"/>
      <c r="B596" s="44"/>
      <c r="C596" s="14"/>
      <c r="D596" s="58"/>
      <c r="E596" s="58"/>
      <c r="F596" s="24"/>
      <c r="G596" s="16"/>
      <c r="H596" s="45"/>
      <c r="I596" s="17"/>
      <c r="J596" s="18"/>
      <c r="K596" s="19"/>
      <c r="L596" s="20"/>
      <c r="M596" s="27"/>
      <c r="N596" s="27"/>
    </row>
    <row r="597" spans="1:30" s="2" customFormat="1" x14ac:dyDescent="0.25">
      <c r="A597" s="57"/>
      <c r="B597" s="44"/>
      <c r="C597" s="14"/>
      <c r="D597" s="58"/>
      <c r="E597" s="58"/>
      <c r="F597" s="24"/>
      <c r="G597" s="16"/>
      <c r="H597" s="45"/>
      <c r="I597" s="17"/>
      <c r="J597" s="18"/>
      <c r="K597" s="19"/>
      <c r="L597" s="20"/>
      <c r="M597" s="27"/>
      <c r="N597" s="29"/>
    </row>
    <row r="598" spans="1:30" s="2" customFormat="1" x14ac:dyDescent="0.25">
      <c r="A598" s="57"/>
      <c r="B598" s="44"/>
      <c r="C598" s="14"/>
      <c r="D598" s="58"/>
      <c r="E598" s="58"/>
      <c r="F598" s="24"/>
      <c r="G598" s="16"/>
      <c r="H598" s="45"/>
      <c r="I598" s="17"/>
      <c r="J598" s="18"/>
      <c r="K598" s="19"/>
      <c r="L598" s="20"/>
      <c r="M598" s="27"/>
      <c r="N598" s="29"/>
    </row>
    <row r="599" spans="1:30" s="42" customFormat="1" ht="12.75" customHeight="1" x14ac:dyDescent="0.25">
      <c r="A599" s="57"/>
      <c r="B599" s="44"/>
      <c r="C599" s="14"/>
      <c r="D599" s="58"/>
      <c r="E599" s="58"/>
      <c r="F599" s="24"/>
      <c r="G599" s="16"/>
      <c r="H599" s="45"/>
      <c r="I599" s="17"/>
      <c r="J599" s="18"/>
      <c r="K599" s="19"/>
      <c r="L599" s="20"/>
      <c r="M599" s="27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</row>
    <row r="600" spans="1:30" s="2" customFormat="1" x14ac:dyDescent="0.25">
      <c r="A600" s="57"/>
      <c r="B600" s="44"/>
      <c r="C600" s="14"/>
      <c r="D600" s="58"/>
      <c r="E600" s="58"/>
      <c r="F600" s="24"/>
      <c r="G600" s="16"/>
      <c r="H600" s="45"/>
      <c r="I600" s="17"/>
      <c r="J600" s="18"/>
      <c r="K600" s="19"/>
      <c r="L600" s="20"/>
      <c r="M600" s="27"/>
      <c r="N600" s="46"/>
      <c r="O600" s="46"/>
      <c r="P600" s="27"/>
    </row>
    <row r="601" spans="1:30" s="2" customFormat="1" x14ac:dyDescent="0.25">
      <c r="A601" s="57"/>
      <c r="B601" s="44"/>
      <c r="C601" s="14"/>
      <c r="D601" s="58"/>
      <c r="E601" s="58"/>
      <c r="F601" s="24"/>
      <c r="G601" s="16"/>
      <c r="H601" s="45"/>
      <c r="I601" s="17"/>
      <c r="J601" s="18"/>
      <c r="K601" s="19"/>
      <c r="L601" s="20"/>
      <c r="M601" s="27"/>
      <c r="N601" s="46"/>
      <c r="O601" s="46"/>
      <c r="P601" s="27"/>
    </row>
    <row r="602" spans="1:30" s="2" customFormat="1" x14ac:dyDescent="0.25">
      <c r="A602" s="57"/>
      <c r="B602" s="44"/>
      <c r="C602" s="14"/>
      <c r="D602" s="58"/>
      <c r="E602" s="58"/>
      <c r="F602" s="24"/>
      <c r="G602" s="16"/>
      <c r="H602" s="45"/>
      <c r="I602" s="17"/>
      <c r="J602" s="18"/>
      <c r="K602" s="19"/>
      <c r="L602" s="20"/>
      <c r="M602" s="27"/>
      <c r="N602" s="46"/>
      <c r="O602" s="46"/>
      <c r="P602" s="27"/>
    </row>
    <row r="603" spans="1:30" s="2" customFormat="1" x14ac:dyDescent="0.25">
      <c r="A603" s="57"/>
      <c r="B603" s="44"/>
      <c r="C603" s="14"/>
      <c r="D603" s="58"/>
      <c r="E603" s="58"/>
      <c r="F603" s="24"/>
      <c r="G603" s="16"/>
      <c r="H603" s="45"/>
      <c r="I603" s="17"/>
      <c r="J603" s="18"/>
      <c r="K603" s="19"/>
      <c r="L603" s="20"/>
      <c r="M603" s="27"/>
      <c r="N603" s="46"/>
      <c r="O603" s="46"/>
      <c r="P603" s="27"/>
    </row>
    <row r="604" spans="1:30" s="2" customFormat="1" x14ac:dyDescent="0.25">
      <c r="A604" s="57"/>
      <c r="B604" s="44"/>
      <c r="C604" s="14"/>
      <c r="D604" s="58"/>
      <c r="E604" s="58"/>
      <c r="F604" s="24"/>
      <c r="G604" s="16"/>
      <c r="H604" s="45"/>
      <c r="I604" s="17"/>
      <c r="J604" s="18"/>
      <c r="K604" s="19"/>
      <c r="L604" s="20"/>
      <c r="M604" s="27"/>
      <c r="N604" s="46"/>
      <c r="O604" s="46"/>
      <c r="P604" s="27"/>
    </row>
    <row r="605" spans="1:30" s="2" customFormat="1" x14ac:dyDescent="0.25">
      <c r="A605" s="57"/>
      <c r="B605" s="44"/>
      <c r="C605" s="14"/>
      <c r="D605" s="58"/>
      <c r="E605" s="58"/>
      <c r="F605" s="24"/>
      <c r="G605" s="16"/>
      <c r="H605" s="45"/>
      <c r="I605" s="17"/>
      <c r="J605" s="18"/>
      <c r="K605" s="19"/>
      <c r="L605" s="20"/>
      <c r="M605" s="27"/>
      <c r="N605" s="46"/>
      <c r="O605" s="46"/>
      <c r="P605" s="27"/>
    </row>
    <row r="606" spans="1:30" s="2" customFormat="1" x14ac:dyDescent="0.25">
      <c r="A606" s="57"/>
      <c r="B606" s="44"/>
      <c r="C606" s="14"/>
      <c r="D606" s="58"/>
      <c r="E606" s="58"/>
      <c r="F606" s="24"/>
      <c r="G606" s="16"/>
      <c r="H606" s="45"/>
      <c r="I606" s="17"/>
      <c r="J606" s="18"/>
      <c r="K606" s="19"/>
      <c r="L606" s="20"/>
      <c r="M606" s="27"/>
      <c r="N606" s="46"/>
      <c r="O606" s="46"/>
      <c r="P606" s="27"/>
    </row>
    <row r="607" spans="1:30" s="2" customFormat="1" x14ac:dyDescent="0.25">
      <c r="A607" s="57"/>
      <c r="B607" s="44"/>
      <c r="C607" s="14"/>
      <c r="D607" s="58"/>
      <c r="E607" s="58"/>
      <c r="F607" s="24"/>
      <c r="G607" s="16"/>
      <c r="H607" s="45"/>
      <c r="I607" s="17"/>
      <c r="J607" s="18"/>
      <c r="K607" s="19"/>
      <c r="L607" s="20"/>
      <c r="M607" s="27"/>
      <c r="N607" s="46"/>
      <c r="O607" s="46"/>
      <c r="P607" s="27"/>
    </row>
    <row r="608" spans="1:30" s="2" customFormat="1" x14ac:dyDescent="0.25">
      <c r="A608" s="57"/>
      <c r="B608" s="44"/>
      <c r="C608" s="14"/>
      <c r="D608" s="58"/>
      <c r="E608" s="58"/>
      <c r="F608" s="24"/>
      <c r="G608" s="16"/>
      <c r="H608" s="45"/>
      <c r="I608" s="17"/>
      <c r="J608" s="18"/>
      <c r="K608" s="19"/>
      <c r="L608" s="20"/>
      <c r="M608" s="27"/>
      <c r="N608" s="46"/>
      <c r="O608" s="46"/>
      <c r="P608" s="27"/>
    </row>
    <row r="609" spans="1:16" s="2" customFormat="1" x14ac:dyDescent="0.25">
      <c r="A609" s="57"/>
      <c r="B609" s="44"/>
      <c r="C609" s="14"/>
      <c r="D609" s="58"/>
      <c r="E609" s="58"/>
      <c r="F609" s="24"/>
      <c r="G609" s="16"/>
      <c r="H609" s="45"/>
      <c r="I609" s="17"/>
      <c r="J609" s="18"/>
      <c r="K609" s="19"/>
      <c r="L609" s="20"/>
      <c r="M609" s="27"/>
      <c r="N609" s="46"/>
      <c r="O609" s="46"/>
      <c r="P609" s="27"/>
    </row>
    <row r="610" spans="1:16" s="2" customFormat="1" x14ac:dyDescent="0.25">
      <c r="A610" s="57"/>
      <c r="B610" s="44"/>
      <c r="C610" s="14"/>
      <c r="D610" s="58"/>
      <c r="E610" s="58"/>
      <c r="F610" s="24"/>
      <c r="G610" s="16"/>
      <c r="H610" s="45"/>
      <c r="I610" s="17"/>
      <c r="J610" s="18"/>
      <c r="K610" s="19"/>
      <c r="L610" s="20"/>
      <c r="M610" s="27"/>
      <c r="N610" s="46"/>
      <c r="O610" s="46"/>
      <c r="P610" s="27"/>
    </row>
    <row r="611" spans="1:16" s="2" customFormat="1" x14ac:dyDescent="0.25">
      <c r="A611" s="57"/>
      <c r="B611" s="47"/>
      <c r="C611" s="53"/>
      <c r="D611" s="60"/>
      <c r="E611" s="60"/>
      <c r="F611" s="61"/>
      <c r="G611" s="55"/>
      <c r="H611" s="45"/>
      <c r="I611" s="17"/>
      <c r="J611" s="18"/>
      <c r="K611" s="56"/>
      <c r="L611" s="20"/>
      <c r="M611" s="27"/>
      <c r="N611" s="46"/>
      <c r="O611" s="46"/>
      <c r="P611" s="27"/>
    </row>
    <row r="612" spans="1:16" s="2" customFormat="1" x14ac:dyDescent="0.25">
      <c r="A612" s="57"/>
      <c r="B612" s="47"/>
      <c r="C612" s="53"/>
      <c r="D612" s="60"/>
      <c r="E612" s="60"/>
      <c r="F612" s="61"/>
      <c r="G612" s="55"/>
      <c r="H612" s="45"/>
      <c r="I612" s="17"/>
      <c r="J612" s="18"/>
      <c r="K612" s="56"/>
      <c r="L612" s="20"/>
      <c r="M612" s="27"/>
      <c r="N612" s="46"/>
      <c r="O612" s="46"/>
      <c r="P612" s="27"/>
    </row>
    <row r="613" spans="1:16" s="2" customFormat="1" x14ac:dyDescent="0.25">
      <c r="A613" s="57"/>
      <c r="B613" s="47"/>
      <c r="C613" s="53"/>
      <c r="D613" s="60"/>
      <c r="E613" s="60"/>
      <c r="F613" s="61"/>
      <c r="G613" s="55"/>
      <c r="H613" s="45"/>
      <c r="I613" s="17"/>
      <c r="J613" s="18"/>
      <c r="K613" s="56"/>
      <c r="L613" s="20"/>
      <c r="M613" s="27"/>
      <c r="N613" s="46"/>
      <c r="O613" s="46"/>
      <c r="P613" s="27"/>
    </row>
    <row r="614" spans="1:16" s="2" customFormat="1" x14ac:dyDescent="0.25">
      <c r="A614" s="57"/>
      <c r="B614" s="47"/>
      <c r="C614" s="53"/>
      <c r="D614" s="60"/>
      <c r="E614" s="60"/>
      <c r="F614" s="61"/>
      <c r="G614" s="55"/>
      <c r="H614" s="45"/>
      <c r="I614" s="17"/>
      <c r="J614" s="18"/>
      <c r="K614" s="56"/>
      <c r="L614" s="20"/>
      <c r="M614" s="27"/>
      <c r="N614" s="46"/>
      <c r="O614" s="46"/>
      <c r="P614" s="27"/>
    </row>
    <row r="615" spans="1:16" s="2" customFormat="1" x14ac:dyDescent="0.25">
      <c r="A615" s="57"/>
      <c r="B615" s="47"/>
      <c r="C615" s="53"/>
      <c r="D615" s="60"/>
      <c r="E615" s="60"/>
      <c r="F615" s="61"/>
      <c r="G615" s="55"/>
      <c r="H615" s="45"/>
      <c r="I615" s="17"/>
      <c r="J615" s="18"/>
      <c r="K615" s="56"/>
      <c r="L615" s="20"/>
      <c r="M615" s="27"/>
      <c r="N615" s="46"/>
      <c r="O615" s="46"/>
      <c r="P615" s="27"/>
    </row>
    <row r="616" spans="1:16" s="2" customFormat="1" x14ac:dyDescent="0.25">
      <c r="A616" s="57"/>
      <c r="B616" s="47"/>
      <c r="C616" s="53"/>
      <c r="D616" s="60"/>
      <c r="E616" s="60"/>
      <c r="F616" s="61"/>
      <c r="G616" s="55"/>
      <c r="H616" s="45"/>
      <c r="I616" s="17"/>
      <c r="J616" s="18"/>
      <c r="K616" s="56"/>
      <c r="L616" s="20"/>
      <c r="M616" s="27"/>
      <c r="N616" s="46"/>
      <c r="O616" s="46"/>
      <c r="P616" s="27"/>
    </row>
    <row r="617" spans="1:16" s="2" customFormat="1" x14ac:dyDescent="0.25">
      <c r="A617" s="57"/>
      <c r="B617" s="47"/>
      <c r="C617" s="53"/>
      <c r="D617" s="60"/>
      <c r="E617" s="60"/>
      <c r="F617" s="61"/>
      <c r="G617" s="55"/>
      <c r="H617" s="45"/>
      <c r="I617" s="17"/>
      <c r="J617" s="18"/>
      <c r="K617" s="56"/>
      <c r="L617" s="20"/>
      <c r="M617" s="27"/>
      <c r="N617" s="46"/>
      <c r="O617" s="46"/>
      <c r="P617" s="27"/>
    </row>
    <row r="618" spans="1:16" s="2" customFormat="1" x14ac:dyDescent="0.25">
      <c r="A618" s="57"/>
      <c r="B618" s="47"/>
      <c r="C618" s="53"/>
      <c r="D618" s="60"/>
      <c r="E618" s="60"/>
      <c r="F618" s="61"/>
      <c r="G618" s="55"/>
      <c r="H618" s="45"/>
      <c r="I618" s="17"/>
      <c r="J618" s="18"/>
      <c r="K618" s="56"/>
      <c r="L618" s="20"/>
      <c r="M618" s="27"/>
      <c r="N618" s="46"/>
      <c r="O618" s="46"/>
      <c r="P618" s="27"/>
    </row>
    <row r="619" spans="1:16" s="2" customFormat="1" x14ac:dyDescent="0.25">
      <c r="A619" s="57"/>
      <c r="B619" s="47"/>
      <c r="C619" s="53"/>
      <c r="D619" s="60"/>
      <c r="E619" s="60"/>
      <c r="F619" s="61"/>
      <c r="G619" s="55"/>
      <c r="H619" s="45"/>
      <c r="I619" s="17"/>
      <c r="J619" s="18"/>
      <c r="K619" s="56"/>
      <c r="L619" s="20"/>
      <c r="M619" s="27"/>
      <c r="N619" s="46"/>
      <c r="O619" s="46"/>
      <c r="P619" s="27"/>
    </row>
    <row r="620" spans="1:16" s="2" customFormat="1" x14ac:dyDescent="0.25">
      <c r="A620" s="57"/>
      <c r="B620" s="47"/>
      <c r="C620" s="53"/>
      <c r="D620" s="60"/>
      <c r="E620" s="60"/>
      <c r="F620" s="61"/>
      <c r="G620" s="55"/>
      <c r="H620" s="45"/>
      <c r="I620" s="17"/>
      <c r="J620" s="18"/>
      <c r="K620" s="56"/>
      <c r="L620" s="20"/>
      <c r="M620" s="27"/>
      <c r="N620" s="46"/>
      <c r="O620" s="46"/>
      <c r="P620" s="27"/>
    </row>
    <row r="621" spans="1:16" s="2" customFormat="1" x14ac:dyDescent="0.25">
      <c r="A621" s="57"/>
      <c r="B621" s="47"/>
      <c r="C621" s="53"/>
      <c r="D621" s="60"/>
      <c r="E621" s="60"/>
      <c r="F621" s="61"/>
      <c r="G621" s="55"/>
      <c r="H621" s="45"/>
      <c r="I621" s="17"/>
      <c r="J621" s="18"/>
      <c r="K621" s="56"/>
      <c r="L621" s="20"/>
      <c r="M621" s="27"/>
      <c r="N621" s="46"/>
      <c r="O621" s="46"/>
      <c r="P621" s="27"/>
    </row>
    <row r="622" spans="1:16" s="2" customFormat="1" x14ac:dyDescent="0.25">
      <c r="A622" s="57"/>
      <c r="B622" s="47"/>
      <c r="C622" s="53"/>
      <c r="D622" s="60"/>
      <c r="E622" s="60"/>
      <c r="F622" s="61"/>
      <c r="G622" s="55"/>
      <c r="H622" s="45"/>
      <c r="I622" s="17"/>
      <c r="J622" s="18"/>
      <c r="K622" s="56"/>
      <c r="L622" s="20"/>
      <c r="M622" s="27"/>
      <c r="N622" s="46"/>
      <c r="O622" s="46"/>
      <c r="P622" s="27"/>
    </row>
    <row r="623" spans="1:16" s="2" customFormat="1" x14ac:dyDescent="0.25">
      <c r="A623" s="57"/>
      <c r="B623" s="47"/>
      <c r="C623" s="53"/>
      <c r="D623" s="60"/>
      <c r="E623" s="60"/>
      <c r="F623" s="61"/>
      <c r="G623" s="55"/>
      <c r="H623" s="45"/>
      <c r="I623" s="17"/>
      <c r="J623" s="18"/>
      <c r="K623" s="56"/>
      <c r="L623" s="20"/>
      <c r="M623" s="27"/>
      <c r="N623" s="46"/>
      <c r="O623" s="46"/>
      <c r="P623" s="27"/>
    </row>
    <row r="624" spans="1:16" s="2" customFormat="1" x14ac:dyDescent="0.25">
      <c r="A624" s="57"/>
      <c r="B624" s="47"/>
      <c r="C624" s="53"/>
      <c r="D624" s="60"/>
      <c r="E624" s="60"/>
      <c r="F624" s="61"/>
      <c r="G624" s="55"/>
      <c r="H624" s="45"/>
      <c r="I624" s="17"/>
      <c r="J624" s="18"/>
      <c r="K624" s="56"/>
      <c r="L624" s="20"/>
      <c r="M624" s="27"/>
      <c r="N624" s="46"/>
      <c r="O624" s="46"/>
      <c r="P624" s="27"/>
    </row>
    <row r="625" spans="1:16" s="2" customFormat="1" x14ac:dyDescent="0.25">
      <c r="A625" s="57"/>
      <c r="B625" s="47"/>
      <c r="C625" s="53"/>
      <c r="D625" s="60"/>
      <c r="E625" s="60"/>
      <c r="F625" s="61"/>
      <c r="G625" s="55"/>
      <c r="H625" s="45"/>
      <c r="I625" s="17"/>
      <c r="J625" s="18"/>
      <c r="K625" s="56"/>
      <c r="L625" s="20"/>
      <c r="M625" s="27"/>
      <c r="N625" s="46"/>
      <c r="O625" s="46"/>
      <c r="P625" s="27"/>
    </row>
    <row r="626" spans="1:16" s="2" customFormat="1" x14ac:dyDescent="0.25">
      <c r="A626" s="57"/>
      <c r="B626" s="47"/>
      <c r="C626" s="53"/>
      <c r="D626" s="60"/>
      <c r="E626" s="60"/>
      <c r="F626" s="61"/>
      <c r="G626" s="55"/>
      <c r="H626" s="45"/>
      <c r="I626" s="17"/>
      <c r="J626" s="18"/>
      <c r="K626" s="56"/>
      <c r="L626" s="20"/>
      <c r="M626" s="27"/>
      <c r="N626" s="46"/>
      <c r="O626" s="46"/>
      <c r="P626" s="27"/>
    </row>
    <row r="627" spans="1:16" s="2" customFormat="1" x14ac:dyDescent="0.25">
      <c r="A627" s="57"/>
      <c r="B627" s="47"/>
      <c r="C627" s="53"/>
      <c r="D627" s="60"/>
      <c r="E627" s="60"/>
      <c r="F627" s="61"/>
      <c r="G627" s="55"/>
      <c r="H627" s="45"/>
      <c r="I627" s="17"/>
      <c r="J627" s="18"/>
      <c r="K627" s="56"/>
      <c r="L627" s="20"/>
      <c r="M627" s="27"/>
      <c r="N627" s="46"/>
      <c r="O627" s="46"/>
      <c r="P627" s="27"/>
    </row>
    <row r="628" spans="1:16" s="2" customFormat="1" x14ac:dyDescent="0.25">
      <c r="A628" s="57"/>
      <c r="B628" s="47"/>
      <c r="C628" s="53"/>
      <c r="D628" s="60"/>
      <c r="E628" s="60"/>
      <c r="F628" s="61"/>
      <c r="G628" s="55"/>
      <c r="H628" s="45"/>
      <c r="I628" s="17"/>
      <c r="J628" s="18"/>
      <c r="K628" s="56"/>
      <c r="L628" s="20"/>
      <c r="M628" s="27"/>
      <c r="N628" s="46"/>
      <c r="O628" s="46"/>
      <c r="P628" s="27"/>
    </row>
    <row r="629" spans="1:16" s="2" customFormat="1" x14ac:dyDescent="0.25">
      <c r="A629" s="57"/>
      <c r="B629" s="47"/>
      <c r="C629" s="53"/>
      <c r="D629" s="60"/>
      <c r="E629" s="60"/>
      <c r="F629" s="61"/>
      <c r="G629" s="55"/>
      <c r="H629" s="45"/>
      <c r="I629" s="17"/>
      <c r="J629" s="18"/>
      <c r="K629" s="56"/>
      <c r="L629" s="20"/>
      <c r="M629" s="27"/>
      <c r="N629" s="46"/>
      <c r="O629" s="46"/>
      <c r="P629" s="27"/>
    </row>
    <row r="630" spans="1:16" s="2" customFormat="1" x14ac:dyDescent="0.25">
      <c r="A630" s="57"/>
      <c r="B630" s="47"/>
      <c r="C630" s="53"/>
      <c r="D630" s="60"/>
      <c r="E630" s="60"/>
      <c r="F630" s="61"/>
      <c r="G630" s="55"/>
      <c r="H630" s="45"/>
      <c r="I630" s="17"/>
      <c r="J630" s="18"/>
      <c r="K630" s="56"/>
      <c r="L630" s="20"/>
      <c r="M630" s="27"/>
      <c r="N630" s="46"/>
      <c r="O630" s="46"/>
      <c r="P630" s="27"/>
    </row>
    <row r="631" spans="1:16" s="2" customFormat="1" x14ac:dyDescent="0.25">
      <c r="A631" s="57"/>
      <c r="B631" s="47"/>
      <c r="C631" s="53"/>
      <c r="D631" s="60"/>
      <c r="E631" s="60"/>
      <c r="F631" s="61"/>
      <c r="G631" s="55"/>
      <c r="H631" s="45"/>
      <c r="I631" s="17"/>
      <c r="J631" s="18"/>
      <c r="K631" s="56"/>
      <c r="L631" s="20"/>
      <c r="M631" s="27"/>
      <c r="N631" s="46"/>
      <c r="O631" s="46"/>
      <c r="P631" s="27"/>
    </row>
    <row r="632" spans="1:16" s="2" customFormat="1" x14ac:dyDescent="0.25">
      <c r="A632" s="57"/>
      <c r="B632" s="47"/>
      <c r="C632" s="53"/>
      <c r="D632" s="60"/>
      <c r="E632" s="60"/>
      <c r="F632" s="61"/>
      <c r="G632" s="55"/>
      <c r="H632" s="45"/>
      <c r="I632" s="17"/>
      <c r="J632" s="18"/>
      <c r="K632" s="56"/>
      <c r="L632" s="20"/>
      <c r="M632" s="27"/>
      <c r="N632" s="46"/>
      <c r="O632" s="46"/>
      <c r="P632" s="27"/>
    </row>
    <row r="633" spans="1:16" s="2" customFormat="1" x14ac:dyDescent="0.25">
      <c r="A633" s="57"/>
      <c r="B633" s="47"/>
      <c r="C633" s="53"/>
      <c r="D633" s="60"/>
      <c r="E633" s="60"/>
      <c r="F633" s="61"/>
      <c r="G633" s="55"/>
      <c r="H633" s="45"/>
      <c r="I633" s="17"/>
      <c r="J633" s="18"/>
      <c r="K633" s="56"/>
      <c r="L633" s="20"/>
      <c r="M633" s="27"/>
      <c r="N633" s="46"/>
      <c r="O633" s="46"/>
      <c r="P633" s="27"/>
    </row>
    <row r="634" spans="1:16" s="2" customFormat="1" x14ac:dyDescent="0.25">
      <c r="A634" s="57"/>
      <c r="B634" s="47"/>
      <c r="C634" s="53"/>
      <c r="D634" s="60"/>
      <c r="E634" s="60"/>
      <c r="F634" s="61"/>
      <c r="G634" s="55"/>
      <c r="H634" s="45"/>
      <c r="I634" s="17"/>
      <c r="J634" s="18"/>
      <c r="K634" s="56"/>
      <c r="L634" s="20"/>
      <c r="M634" s="27"/>
      <c r="N634" s="46"/>
      <c r="O634" s="46"/>
      <c r="P634" s="27"/>
    </row>
    <row r="635" spans="1:16" s="2" customFormat="1" x14ac:dyDescent="0.25">
      <c r="A635" s="57"/>
      <c r="B635" s="47"/>
      <c r="C635" s="53"/>
      <c r="D635" s="60"/>
      <c r="E635" s="60"/>
      <c r="F635" s="61"/>
      <c r="G635" s="55"/>
      <c r="H635" s="45"/>
      <c r="I635" s="17"/>
      <c r="J635" s="18"/>
      <c r="K635" s="56"/>
      <c r="L635" s="20"/>
      <c r="M635" s="27"/>
      <c r="N635" s="46"/>
      <c r="O635" s="46"/>
      <c r="P635" s="27"/>
    </row>
    <row r="636" spans="1:16" s="2" customFormat="1" x14ac:dyDescent="0.25">
      <c r="A636" s="57"/>
      <c r="B636" s="47"/>
      <c r="C636" s="53"/>
      <c r="D636" s="60"/>
      <c r="E636" s="60"/>
      <c r="F636" s="61"/>
      <c r="G636" s="55"/>
      <c r="H636" s="45"/>
      <c r="I636" s="17"/>
      <c r="J636" s="18"/>
      <c r="K636" s="56"/>
      <c r="L636" s="20"/>
      <c r="M636" s="27"/>
      <c r="N636" s="46"/>
      <c r="O636" s="46"/>
      <c r="P636" s="27"/>
    </row>
    <row r="637" spans="1:16" s="2" customFormat="1" x14ac:dyDescent="0.25">
      <c r="A637" s="57"/>
      <c r="B637" s="47"/>
      <c r="C637" s="53"/>
      <c r="D637" s="60"/>
      <c r="E637" s="60"/>
      <c r="F637" s="61"/>
      <c r="G637" s="55"/>
      <c r="H637" s="45"/>
      <c r="I637" s="17"/>
      <c r="J637" s="18"/>
      <c r="K637" s="56"/>
      <c r="L637" s="20"/>
      <c r="M637" s="27"/>
      <c r="N637" s="46"/>
      <c r="O637" s="46"/>
      <c r="P637" s="27"/>
    </row>
    <row r="638" spans="1:16" s="2" customFormat="1" x14ac:dyDescent="0.25">
      <c r="A638" s="57"/>
      <c r="B638" s="47"/>
      <c r="C638" s="53"/>
      <c r="D638" s="60"/>
      <c r="E638" s="60"/>
      <c r="F638" s="61"/>
      <c r="G638" s="55"/>
      <c r="H638" s="45"/>
      <c r="I638" s="17"/>
      <c r="J638" s="18"/>
      <c r="K638" s="56"/>
      <c r="L638" s="20"/>
      <c r="M638" s="27"/>
      <c r="N638" s="46"/>
      <c r="O638" s="46"/>
      <c r="P638" s="27"/>
    </row>
    <row r="639" spans="1:16" s="2" customFormat="1" x14ac:dyDescent="0.25">
      <c r="A639" s="57"/>
      <c r="B639" s="47"/>
      <c r="C639" s="53"/>
      <c r="D639" s="60"/>
      <c r="E639" s="60"/>
      <c r="F639" s="61"/>
      <c r="G639" s="55"/>
      <c r="H639" s="45"/>
      <c r="I639" s="17"/>
      <c r="J639" s="18"/>
      <c r="K639" s="56"/>
      <c r="L639" s="20"/>
      <c r="M639" s="27"/>
      <c r="N639" s="46"/>
      <c r="O639" s="46"/>
      <c r="P639" s="27"/>
    </row>
    <row r="640" spans="1:16" s="2" customFormat="1" x14ac:dyDescent="0.25">
      <c r="A640" s="57"/>
      <c r="B640" s="47"/>
      <c r="C640" s="53"/>
      <c r="D640" s="60"/>
      <c r="E640" s="60"/>
      <c r="F640" s="61"/>
      <c r="G640" s="55"/>
      <c r="H640" s="45"/>
      <c r="I640" s="17"/>
      <c r="J640" s="18"/>
      <c r="K640" s="56"/>
      <c r="L640" s="20"/>
      <c r="M640" s="27"/>
      <c r="N640" s="46"/>
      <c r="O640" s="46"/>
      <c r="P640" s="27"/>
    </row>
    <row r="641" spans="1:16" s="2" customFormat="1" x14ac:dyDescent="0.25">
      <c r="A641" s="57"/>
      <c r="B641" s="47"/>
      <c r="C641" s="53"/>
      <c r="D641" s="60"/>
      <c r="E641" s="60"/>
      <c r="F641" s="61"/>
      <c r="G641" s="55"/>
      <c r="H641" s="45"/>
      <c r="I641" s="17"/>
      <c r="J641" s="18"/>
      <c r="K641" s="56"/>
      <c r="L641" s="20"/>
      <c r="M641" s="27"/>
      <c r="N641" s="46"/>
      <c r="O641" s="46"/>
      <c r="P641" s="27"/>
    </row>
    <row r="642" spans="1:16" s="2" customFormat="1" x14ac:dyDescent="0.25">
      <c r="A642" s="57"/>
      <c r="B642" s="47"/>
      <c r="C642" s="53"/>
      <c r="D642" s="60"/>
      <c r="E642" s="60"/>
      <c r="F642" s="61"/>
      <c r="G642" s="55"/>
      <c r="H642" s="45"/>
      <c r="I642" s="17"/>
      <c r="J642" s="18"/>
      <c r="K642" s="56"/>
      <c r="L642" s="20"/>
      <c r="M642" s="27"/>
      <c r="N642" s="46"/>
      <c r="O642" s="46"/>
      <c r="P642" s="27"/>
    </row>
    <row r="643" spans="1:16" s="2" customFormat="1" x14ac:dyDescent="0.25">
      <c r="A643" s="57"/>
      <c r="B643" s="47"/>
      <c r="C643" s="53"/>
      <c r="D643" s="60"/>
      <c r="E643" s="60"/>
      <c r="F643" s="61"/>
      <c r="G643" s="55"/>
      <c r="H643" s="45"/>
      <c r="I643" s="17"/>
      <c r="J643" s="18"/>
      <c r="K643" s="56"/>
      <c r="L643" s="20"/>
      <c r="M643" s="27"/>
      <c r="N643" s="46"/>
      <c r="O643" s="46"/>
      <c r="P643" s="27"/>
    </row>
    <row r="644" spans="1:16" s="2" customFormat="1" x14ac:dyDescent="0.25">
      <c r="A644" s="57"/>
      <c r="B644" s="47"/>
      <c r="C644" s="53"/>
      <c r="D644" s="60"/>
      <c r="E644" s="60"/>
      <c r="F644" s="61"/>
      <c r="G644" s="55"/>
      <c r="H644" s="45"/>
      <c r="I644" s="17"/>
      <c r="J644" s="18"/>
      <c r="K644" s="56"/>
      <c r="L644" s="20"/>
      <c r="M644" s="27"/>
      <c r="N644" s="46"/>
      <c r="O644" s="46"/>
      <c r="P644" s="27"/>
    </row>
    <row r="645" spans="1:16" s="2" customFormat="1" x14ac:dyDescent="0.25">
      <c r="A645" s="57"/>
      <c r="B645" s="47"/>
      <c r="C645" s="53"/>
      <c r="D645" s="60"/>
      <c r="E645" s="60"/>
      <c r="F645" s="61"/>
      <c r="G645" s="55"/>
      <c r="H645" s="45"/>
      <c r="I645" s="17"/>
      <c r="J645" s="18"/>
      <c r="K645" s="56"/>
      <c r="L645" s="20"/>
      <c r="M645" s="27"/>
      <c r="N645" s="46"/>
      <c r="O645" s="46"/>
      <c r="P645" s="27"/>
    </row>
    <row r="646" spans="1:16" s="2" customFormat="1" x14ac:dyDescent="0.25">
      <c r="A646" s="57"/>
      <c r="B646" s="47"/>
      <c r="C646" s="53"/>
      <c r="D646" s="60"/>
      <c r="E646" s="60"/>
      <c r="F646" s="61"/>
      <c r="G646" s="55"/>
      <c r="H646" s="45"/>
      <c r="I646" s="17"/>
      <c r="J646" s="18"/>
      <c r="K646" s="56"/>
      <c r="L646" s="20"/>
      <c r="M646" s="27"/>
      <c r="N646" s="46"/>
      <c r="O646" s="46"/>
      <c r="P646" s="27"/>
    </row>
    <row r="647" spans="1:16" s="2" customFormat="1" x14ac:dyDescent="0.25">
      <c r="A647" s="57"/>
      <c r="B647" s="47"/>
      <c r="C647" s="53"/>
      <c r="D647" s="60"/>
      <c r="E647" s="60"/>
      <c r="F647" s="61"/>
      <c r="G647" s="55"/>
      <c r="H647" s="45"/>
      <c r="I647" s="17"/>
      <c r="J647" s="18"/>
      <c r="K647" s="56"/>
      <c r="L647" s="20"/>
      <c r="M647" s="27"/>
      <c r="N647" s="46"/>
      <c r="O647" s="46"/>
      <c r="P647" s="27"/>
    </row>
    <row r="648" spans="1:16" s="2" customFormat="1" x14ac:dyDescent="0.25">
      <c r="A648" s="57"/>
      <c r="B648" s="47"/>
      <c r="C648" s="53"/>
      <c r="D648" s="60"/>
      <c r="E648" s="60"/>
      <c r="F648" s="61"/>
      <c r="G648" s="55"/>
      <c r="H648" s="45"/>
      <c r="I648" s="17"/>
      <c r="J648" s="18"/>
      <c r="K648" s="56"/>
      <c r="L648" s="20"/>
      <c r="N648" s="46"/>
      <c r="O648" s="46"/>
      <c r="P648" s="27"/>
    </row>
    <row r="649" spans="1:16" s="2" customFormat="1" x14ac:dyDescent="0.25">
      <c r="A649" s="57"/>
      <c r="B649" s="47"/>
      <c r="C649" s="53"/>
      <c r="D649" s="60"/>
      <c r="E649" s="60"/>
      <c r="F649" s="61"/>
      <c r="G649" s="55"/>
      <c r="H649" s="45"/>
      <c r="I649" s="17"/>
      <c r="J649" s="18"/>
      <c r="K649" s="56"/>
      <c r="L649" s="20"/>
      <c r="N649" s="46"/>
      <c r="O649" s="46"/>
      <c r="P649" s="27"/>
    </row>
    <row r="650" spans="1:16" s="2" customFormat="1" x14ac:dyDescent="0.25">
      <c r="A650" s="57"/>
      <c r="B650" s="47"/>
      <c r="C650" s="53"/>
      <c r="D650" s="60"/>
      <c r="E650" s="60"/>
      <c r="F650" s="61"/>
      <c r="G650" s="55"/>
      <c r="H650" s="45"/>
      <c r="I650" s="17"/>
      <c r="J650" s="18"/>
      <c r="K650" s="56"/>
      <c r="L650" s="20"/>
      <c r="N650" s="46"/>
      <c r="O650" s="46"/>
      <c r="P650" s="27"/>
    </row>
    <row r="651" spans="1:16" s="2" customFormat="1" x14ac:dyDescent="0.25">
      <c r="A651" s="57"/>
      <c r="B651" s="47"/>
      <c r="C651" s="53"/>
      <c r="D651" s="60"/>
      <c r="E651" s="60"/>
      <c r="F651" s="61"/>
      <c r="G651" s="55"/>
      <c r="H651" s="45"/>
      <c r="I651" s="17"/>
      <c r="J651" s="18"/>
      <c r="K651" s="56"/>
      <c r="L651" s="20"/>
      <c r="N651" s="46"/>
      <c r="O651" s="46"/>
      <c r="P651" s="27"/>
    </row>
    <row r="652" spans="1:16" s="2" customFormat="1" x14ac:dyDescent="0.25">
      <c r="A652" s="57"/>
      <c r="B652" s="47"/>
      <c r="C652" s="53"/>
      <c r="D652" s="60"/>
      <c r="E652" s="60"/>
      <c r="F652" s="61"/>
      <c r="G652" s="55"/>
      <c r="H652" s="45"/>
      <c r="I652" s="17"/>
      <c r="J652" s="18"/>
      <c r="K652" s="56"/>
      <c r="L652" s="20"/>
      <c r="N652" s="46"/>
      <c r="O652" s="46"/>
      <c r="P652" s="27"/>
    </row>
    <row r="653" spans="1:16" s="2" customFormat="1" x14ac:dyDescent="0.25">
      <c r="A653" s="57"/>
      <c r="B653" s="47"/>
      <c r="C653" s="53"/>
      <c r="D653" s="60"/>
      <c r="E653" s="60"/>
      <c r="F653" s="61"/>
      <c r="G653" s="55"/>
      <c r="H653" s="45"/>
      <c r="I653" s="17"/>
      <c r="J653" s="18"/>
      <c r="K653" s="56"/>
      <c r="L653" s="20"/>
      <c r="N653" s="46"/>
      <c r="O653" s="46"/>
      <c r="P653" s="27"/>
    </row>
    <row r="654" spans="1:16" s="2" customFormat="1" x14ac:dyDescent="0.25">
      <c r="A654" s="57"/>
      <c r="B654" s="47"/>
      <c r="C654" s="53"/>
      <c r="D654" s="60"/>
      <c r="E654" s="60"/>
      <c r="F654" s="61"/>
      <c r="G654" s="55"/>
      <c r="H654" s="45"/>
      <c r="I654" s="17"/>
      <c r="J654" s="18"/>
      <c r="K654" s="56"/>
      <c r="L654" s="20"/>
      <c r="N654" s="46"/>
      <c r="O654" s="46"/>
      <c r="P654" s="27"/>
    </row>
    <row r="655" spans="1:16" s="2" customFormat="1" x14ac:dyDescent="0.25">
      <c r="A655" s="57"/>
      <c r="B655" s="47"/>
      <c r="C655" s="53"/>
      <c r="D655" s="60"/>
      <c r="E655" s="60"/>
      <c r="F655" s="61"/>
      <c r="G655" s="55"/>
      <c r="H655" s="45"/>
      <c r="I655" s="17"/>
      <c r="J655" s="18"/>
      <c r="K655" s="56"/>
      <c r="L655" s="20"/>
      <c r="N655" s="46"/>
      <c r="O655" s="46"/>
      <c r="P655" s="27"/>
    </row>
    <row r="656" spans="1:16" s="2" customFormat="1" x14ac:dyDescent="0.25">
      <c r="A656" s="57"/>
      <c r="B656" s="47"/>
      <c r="C656" s="53"/>
      <c r="D656" s="47"/>
      <c r="E656" s="47"/>
      <c r="F656" s="61"/>
      <c r="G656" s="55"/>
      <c r="H656" s="45"/>
      <c r="I656" s="17"/>
      <c r="J656" s="18"/>
      <c r="K656" s="56"/>
      <c r="L656" s="20"/>
      <c r="N656" s="46"/>
      <c r="O656" s="46"/>
      <c r="P656" s="27"/>
    </row>
    <row r="657" spans="1:16" s="2" customFormat="1" x14ac:dyDescent="0.25">
      <c r="A657" s="370"/>
      <c r="B657" s="370"/>
      <c r="C657" s="370"/>
      <c r="D657" s="370"/>
      <c r="E657" s="370"/>
      <c r="F657" s="370"/>
      <c r="G657" s="370"/>
      <c r="H657" s="370"/>
      <c r="I657" s="370"/>
      <c r="J657" s="370"/>
      <c r="K657" s="370"/>
      <c r="L657" s="370"/>
      <c r="N657" s="46"/>
      <c r="O657" s="46"/>
      <c r="P657" s="27"/>
    </row>
    <row r="658" spans="1:16" s="2" customFormat="1" x14ac:dyDescent="0.25">
      <c r="A658" s="62"/>
      <c r="B658" s="47"/>
      <c r="C658" s="53"/>
      <c r="D658" s="63"/>
      <c r="E658" s="63"/>
      <c r="F658" s="57"/>
      <c r="G658" s="62"/>
      <c r="H658" s="45"/>
      <c r="I658" s="17"/>
      <c r="J658" s="18"/>
      <c r="K658" s="55"/>
      <c r="L658" s="20"/>
      <c r="N658" s="46"/>
      <c r="O658" s="46"/>
      <c r="P658" s="27"/>
    </row>
    <row r="659" spans="1:16" s="2" customFormat="1" x14ac:dyDescent="0.25">
      <c r="A659" s="62"/>
      <c r="B659" s="47"/>
      <c r="C659" s="53"/>
      <c r="D659" s="57"/>
      <c r="E659" s="57"/>
      <c r="F659" s="57"/>
      <c r="G659" s="62"/>
      <c r="H659" s="45"/>
      <c r="I659" s="17"/>
      <c r="J659" s="18"/>
      <c r="K659" s="56"/>
      <c r="L659" s="20"/>
      <c r="N659" s="46"/>
      <c r="O659" s="46"/>
      <c r="P659" s="27"/>
    </row>
    <row r="660" spans="1:16" s="2" customFormat="1" x14ac:dyDescent="0.25">
      <c r="A660" s="62"/>
      <c r="B660" s="47"/>
      <c r="C660" s="53"/>
      <c r="D660" s="60"/>
      <c r="E660" s="60"/>
      <c r="F660" s="57"/>
      <c r="G660" s="62"/>
      <c r="H660" s="45"/>
      <c r="I660" s="17"/>
      <c r="J660" s="18"/>
      <c r="K660" s="56"/>
      <c r="L660" s="20"/>
      <c r="N660" s="46"/>
      <c r="O660" s="46"/>
      <c r="P660" s="27"/>
    </row>
    <row r="661" spans="1:16" s="2" customFormat="1" x14ac:dyDescent="0.25">
      <c r="A661" s="370"/>
      <c r="B661" s="370"/>
      <c r="C661" s="370"/>
      <c r="D661" s="370"/>
      <c r="E661" s="370"/>
      <c r="F661" s="370"/>
      <c r="G661" s="370"/>
      <c r="H661" s="370"/>
      <c r="I661" s="370"/>
      <c r="J661" s="370"/>
      <c r="K661" s="370"/>
      <c r="L661" s="370"/>
      <c r="N661" s="46"/>
      <c r="O661" s="46"/>
      <c r="P661" s="27"/>
    </row>
    <row r="662" spans="1:16" s="2" customFormat="1" x14ac:dyDescent="0.25">
      <c r="A662" s="62"/>
      <c r="B662" s="60"/>
      <c r="C662" s="53"/>
      <c r="D662" s="21"/>
      <c r="E662" s="21"/>
      <c r="F662" s="57"/>
      <c r="G662" s="57"/>
      <c r="H662" s="45"/>
      <c r="I662" s="17"/>
      <c r="J662" s="18"/>
      <c r="K662" s="55"/>
      <c r="L662" s="20"/>
      <c r="N662" s="46"/>
      <c r="O662" s="46"/>
      <c r="P662" s="27"/>
    </row>
    <row r="663" spans="1:16" s="2" customFormat="1" x14ac:dyDescent="0.25">
      <c r="A663" s="370"/>
      <c r="B663" s="370"/>
      <c r="C663" s="370"/>
      <c r="D663" s="370"/>
      <c r="E663" s="370"/>
      <c r="F663" s="370"/>
      <c r="G663" s="370"/>
      <c r="H663" s="370"/>
      <c r="I663" s="370"/>
      <c r="J663" s="370"/>
      <c r="K663" s="370"/>
      <c r="L663" s="370"/>
      <c r="N663" s="46"/>
      <c r="O663" s="46"/>
      <c r="P663" s="27"/>
    </row>
    <row r="664" spans="1:16" s="2" customFormat="1" x14ac:dyDescent="0.25">
      <c r="A664" s="21"/>
      <c r="B664" s="47"/>
      <c r="C664" s="53"/>
      <c r="D664" s="65"/>
      <c r="E664" s="65"/>
      <c r="F664" s="61"/>
      <c r="G664" s="55"/>
      <c r="H664" s="45"/>
      <c r="I664" s="17"/>
      <c r="J664" s="18"/>
      <c r="K664" s="56"/>
      <c r="L664" s="20"/>
      <c r="N664" s="46"/>
      <c r="O664" s="46"/>
      <c r="P664" s="27"/>
    </row>
    <row r="665" spans="1:16" s="2" customFormat="1" x14ac:dyDescent="0.25">
      <c r="A665" s="21"/>
      <c r="B665" s="47"/>
      <c r="C665" s="53"/>
      <c r="D665" s="65"/>
      <c r="E665" s="65"/>
      <c r="F665" s="61"/>
      <c r="G665" s="55"/>
      <c r="H665" s="45"/>
      <c r="I665" s="17"/>
      <c r="J665" s="18"/>
      <c r="K665" s="56"/>
      <c r="L665" s="20"/>
      <c r="N665" s="46"/>
      <c r="O665" s="46"/>
      <c r="P665" s="27"/>
    </row>
    <row r="666" spans="1:16" s="2" customFormat="1" x14ac:dyDescent="0.25">
      <c r="A666" s="21"/>
      <c r="B666" s="47"/>
      <c r="C666" s="53"/>
      <c r="D666" s="65"/>
      <c r="E666" s="65"/>
      <c r="F666" s="61"/>
      <c r="G666" s="55"/>
      <c r="H666" s="45"/>
      <c r="I666" s="17"/>
      <c r="J666" s="18"/>
      <c r="K666" s="56"/>
      <c r="L666" s="20"/>
      <c r="N666" s="46"/>
      <c r="O666" s="46"/>
      <c r="P666" s="27"/>
    </row>
    <row r="667" spans="1:16" s="2" customFormat="1" x14ac:dyDescent="0.25">
      <c r="A667" s="21"/>
      <c r="B667" s="47"/>
      <c r="C667" s="53"/>
      <c r="D667" s="60"/>
      <c r="E667" s="60"/>
      <c r="F667" s="61"/>
      <c r="G667" s="55"/>
      <c r="H667" s="45"/>
      <c r="I667" s="17"/>
      <c r="J667" s="18"/>
      <c r="K667" s="56"/>
      <c r="L667" s="20"/>
      <c r="N667" s="50"/>
      <c r="O667" s="46"/>
      <c r="P667" s="27"/>
    </row>
    <row r="668" spans="1:16" s="2" customFormat="1" x14ac:dyDescent="0.25">
      <c r="A668" s="21"/>
      <c r="B668" s="47"/>
      <c r="C668" s="53"/>
      <c r="D668" s="60"/>
      <c r="E668" s="60"/>
      <c r="F668" s="61"/>
      <c r="G668" s="55"/>
      <c r="H668" s="45"/>
      <c r="I668" s="17"/>
      <c r="J668" s="18"/>
      <c r="K668" s="56"/>
      <c r="L668" s="20"/>
      <c r="N668" s="46"/>
      <c r="O668" s="46"/>
      <c r="P668" s="27"/>
    </row>
    <row r="669" spans="1:16" s="2" customFormat="1" x14ac:dyDescent="0.25">
      <c r="A669" s="21"/>
      <c r="B669" s="47"/>
      <c r="C669" s="53"/>
      <c r="D669" s="60"/>
      <c r="E669" s="60"/>
      <c r="F669" s="61"/>
      <c r="G669" s="55"/>
      <c r="H669" s="45"/>
      <c r="I669" s="17"/>
      <c r="J669" s="18"/>
      <c r="K669" s="56"/>
      <c r="L669" s="20"/>
      <c r="N669" s="46"/>
      <c r="O669" s="46"/>
      <c r="P669" s="27"/>
    </row>
    <row r="670" spans="1:16" s="2" customFormat="1" x14ac:dyDescent="0.25">
      <c r="A670" s="21"/>
      <c r="B670" s="47"/>
      <c r="C670" s="53"/>
      <c r="D670" s="66"/>
      <c r="E670" s="66"/>
      <c r="F670" s="61"/>
      <c r="G670" s="55"/>
      <c r="H670" s="45"/>
      <c r="I670" s="17"/>
      <c r="J670" s="18"/>
      <c r="K670" s="56"/>
      <c r="L670" s="20"/>
      <c r="N670" s="46"/>
      <c r="O670" s="46"/>
      <c r="P670" s="27"/>
    </row>
    <row r="671" spans="1:16" s="2" customFormat="1" x14ac:dyDescent="0.25">
      <c r="A671" s="21"/>
      <c r="B671" s="66"/>
      <c r="C671" s="53"/>
      <c r="D671" s="66"/>
      <c r="E671" s="66"/>
      <c r="F671" s="61"/>
      <c r="G671" s="55"/>
      <c r="H671" s="45"/>
      <c r="I671" s="17"/>
      <c r="J671" s="18"/>
      <c r="K671" s="56"/>
      <c r="L671" s="20"/>
      <c r="N671" s="46"/>
      <c r="O671" s="46"/>
      <c r="P671" s="27"/>
    </row>
    <row r="672" spans="1:16" s="2" customFormat="1" x14ac:dyDescent="0.25">
      <c r="A672" s="21"/>
      <c r="B672" s="66"/>
      <c r="C672" s="53"/>
      <c r="D672" s="66"/>
      <c r="E672" s="66"/>
      <c r="F672" s="61"/>
      <c r="G672" s="55"/>
      <c r="H672" s="45"/>
      <c r="I672" s="17"/>
      <c r="J672" s="18"/>
      <c r="K672" s="56"/>
      <c r="L672" s="20"/>
      <c r="N672" s="46"/>
      <c r="O672" s="46"/>
      <c r="P672" s="27"/>
    </row>
    <row r="673" spans="1:16" s="2" customFormat="1" x14ac:dyDescent="0.25">
      <c r="A673" s="21"/>
      <c r="B673" s="66"/>
      <c r="C673" s="53"/>
      <c r="D673" s="66"/>
      <c r="E673" s="66"/>
      <c r="F673" s="61"/>
      <c r="G673" s="55"/>
      <c r="H673" s="45"/>
      <c r="I673" s="17"/>
      <c r="J673" s="18"/>
      <c r="K673" s="56"/>
      <c r="L673" s="20"/>
      <c r="N673" s="46"/>
      <c r="O673" s="46"/>
      <c r="P673" s="27"/>
    </row>
    <row r="674" spans="1:16" s="2" customFormat="1" x14ac:dyDescent="0.25">
      <c r="A674" s="21"/>
      <c r="B674" s="47"/>
      <c r="C674" s="53"/>
      <c r="D674" s="47"/>
      <c r="E674" s="47"/>
      <c r="F674" s="61"/>
      <c r="G674" s="55"/>
      <c r="H674" s="45"/>
      <c r="I674" s="17"/>
      <c r="J674" s="18"/>
      <c r="K674" s="56"/>
      <c r="L674" s="20"/>
      <c r="N674" s="46"/>
      <c r="O674" s="46"/>
      <c r="P674" s="27"/>
    </row>
    <row r="675" spans="1:16" s="2" customFormat="1" x14ac:dyDescent="0.25">
      <c r="A675" s="21"/>
      <c r="B675" s="47"/>
      <c r="C675" s="53"/>
      <c r="D675" s="47"/>
      <c r="E675" s="47"/>
      <c r="F675" s="61"/>
      <c r="G675" s="55"/>
      <c r="H675" s="45"/>
      <c r="I675" s="17"/>
      <c r="J675" s="18"/>
      <c r="K675" s="56"/>
      <c r="L675" s="20"/>
      <c r="N675" s="46"/>
      <c r="O675" s="46"/>
      <c r="P675" s="27"/>
    </row>
    <row r="676" spans="1:16" s="2" customFormat="1" x14ac:dyDescent="0.25">
      <c r="A676" s="21"/>
      <c r="B676" s="66"/>
      <c r="C676" s="53"/>
      <c r="D676" s="66"/>
      <c r="E676" s="66"/>
      <c r="F676" s="61"/>
      <c r="G676" s="55"/>
      <c r="H676" s="45"/>
      <c r="I676" s="17"/>
      <c r="J676" s="18"/>
      <c r="K676" s="56"/>
      <c r="L676" s="20"/>
      <c r="N676" s="46"/>
      <c r="O676" s="46"/>
      <c r="P676" s="27"/>
    </row>
    <row r="677" spans="1:16" s="2" customFormat="1" x14ac:dyDescent="0.25">
      <c r="A677" s="21"/>
      <c r="B677" s="66"/>
      <c r="C677" s="53"/>
      <c r="D677" s="66"/>
      <c r="E677" s="66"/>
      <c r="F677" s="61"/>
      <c r="G677" s="55"/>
      <c r="H677" s="45"/>
      <c r="I677" s="17"/>
      <c r="J677" s="18"/>
      <c r="K677" s="56"/>
      <c r="L677" s="20"/>
      <c r="N677" s="46"/>
      <c r="O677" s="46"/>
      <c r="P677" s="27"/>
    </row>
    <row r="678" spans="1:16" s="2" customFormat="1" x14ac:dyDescent="0.25">
      <c r="A678" s="21"/>
      <c r="B678" s="60"/>
      <c r="C678" s="53"/>
      <c r="D678" s="60"/>
      <c r="E678" s="60"/>
      <c r="F678" s="61"/>
      <c r="G678" s="55"/>
      <c r="H678" s="45"/>
      <c r="I678" s="17"/>
      <c r="J678" s="18"/>
      <c r="K678" s="56"/>
      <c r="L678" s="20"/>
      <c r="N678" s="46"/>
      <c r="O678" s="46"/>
      <c r="P678" s="27"/>
    </row>
    <row r="679" spans="1:16" s="2" customFormat="1" x14ac:dyDescent="0.25">
      <c r="A679" s="21"/>
      <c r="B679" s="60"/>
      <c r="C679" s="53"/>
      <c r="D679" s="60"/>
      <c r="E679" s="60"/>
      <c r="F679" s="61"/>
      <c r="G679" s="55"/>
      <c r="H679" s="45"/>
      <c r="I679" s="17"/>
      <c r="J679" s="18"/>
      <c r="K679" s="56"/>
      <c r="L679" s="20"/>
      <c r="N679" s="46"/>
      <c r="O679" s="46"/>
      <c r="P679" s="27"/>
    </row>
    <row r="680" spans="1:16" s="2" customFormat="1" x14ac:dyDescent="0.25">
      <c r="A680" s="21"/>
      <c r="B680" s="60"/>
      <c r="C680" s="53"/>
      <c r="D680" s="60"/>
      <c r="E680" s="60"/>
      <c r="F680" s="61"/>
      <c r="G680" s="55"/>
      <c r="H680" s="45"/>
      <c r="I680" s="17"/>
      <c r="J680" s="18"/>
      <c r="K680" s="56"/>
      <c r="L680" s="20"/>
      <c r="N680" s="46"/>
      <c r="O680" s="46"/>
      <c r="P680" s="27"/>
    </row>
    <row r="681" spans="1:16" s="2" customFormat="1" x14ac:dyDescent="0.25">
      <c r="A681" s="21"/>
      <c r="B681" s="60"/>
      <c r="C681" s="53"/>
      <c r="D681" s="60"/>
      <c r="E681" s="60"/>
      <c r="F681" s="61"/>
      <c r="G681" s="55"/>
      <c r="H681" s="45"/>
      <c r="I681" s="17"/>
      <c r="J681" s="18"/>
      <c r="K681" s="56"/>
      <c r="L681" s="20"/>
      <c r="N681" s="46"/>
      <c r="O681" s="46"/>
      <c r="P681" s="27"/>
    </row>
    <row r="682" spans="1:16" s="2" customFormat="1" x14ac:dyDescent="0.25">
      <c r="A682" s="21"/>
      <c r="B682" s="60"/>
      <c r="C682" s="53"/>
      <c r="D682" s="60"/>
      <c r="E682" s="60"/>
      <c r="F682" s="61"/>
      <c r="G682" s="55"/>
      <c r="H682" s="45"/>
      <c r="I682" s="17"/>
      <c r="J682" s="18"/>
      <c r="K682" s="56"/>
      <c r="L682" s="20"/>
      <c r="N682" s="46"/>
      <c r="O682" s="46"/>
      <c r="P682" s="27"/>
    </row>
    <row r="683" spans="1:16" s="2" customFormat="1" x14ac:dyDescent="0.25">
      <c r="A683" s="21"/>
      <c r="B683" s="60"/>
      <c r="C683" s="53"/>
      <c r="D683" s="60"/>
      <c r="E683" s="60"/>
      <c r="F683" s="61"/>
      <c r="G683" s="55"/>
      <c r="H683" s="45"/>
      <c r="I683" s="17"/>
      <c r="J683" s="18"/>
      <c r="K683" s="56"/>
      <c r="L683" s="20"/>
      <c r="N683" s="46"/>
      <c r="O683" s="46"/>
      <c r="P683" s="27"/>
    </row>
    <row r="684" spans="1:16" s="2" customFormat="1" x14ac:dyDescent="0.25">
      <c r="A684" s="21"/>
      <c r="B684" s="60"/>
      <c r="C684" s="53"/>
      <c r="D684" s="60"/>
      <c r="E684" s="60"/>
      <c r="F684" s="61"/>
      <c r="G684" s="55"/>
      <c r="H684" s="45"/>
      <c r="I684" s="17"/>
      <c r="J684" s="18"/>
      <c r="K684" s="56"/>
      <c r="L684" s="20"/>
      <c r="N684" s="46"/>
      <c r="O684" s="46"/>
      <c r="P684" s="27"/>
    </row>
    <row r="685" spans="1:16" s="2" customFormat="1" x14ac:dyDescent="0.25">
      <c r="A685" s="21"/>
      <c r="B685" s="47"/>
      <c r="C685" s="14"/>
      <c r="D685" s="60"/>
      <c r="E685" s="60"/>
      <c r="F685" s="67"/>
      <c r="G685" s="55"/>
      <c r="H685" s="68"/>
      <c r="I685" s="69"/>
      <c r="J685" s="70"/>
      <c r="K685" s="55"/>
      <c r="L685" s="20"/>
      <c r="N685" s="46"/>
      <c r="O685" s="46"/>
      <c r="P685" s="27"/>
    </row>
    <row r="686" spans="1:16" s="2" customFormat="1" x14ac:dyDescent="0.25">
      <c r="A686" s="71"/>
      <c r="B686" s="71"/>
      <c r="C686" s="71"/>
      <c r="D686" s="71"/>
      <c r="E686" s="76"/>
      <c r="F686" s="71"/>
      <c r="G686" s="71"/>
      <c r="H686" s="71"/>
      <c r="I686" s="71"/>
      <c r="J686" s="71"/>
      <c r="K686" s="71"/>
      <c r="L686" s="71"/>
      <c r="N686" s="46"/>
      <c r="O686" s="46"/>
      <c r="P686" s="27"/>
    </row>
    <row r="687" spans="1:16" s="2" customFormat="1" x14ac:dyDescent="0.25">
      <c r="A687" s="57"/>
      <c r="B687" s="60"/>
      <c r="C687" s="53"/>
      <c r="D687" s="60"/>
      <c r="E687" s="60"/>
      <c r="F687" s="61"/>
      <c r="G687" s="55"/>
      <c r="H687" s="45"/>
      <c r="I687" s="17"/>
      <c r="J687" s="18"/>
      <c r="K687" s="56"/>
      <c r="L687" s="20"/>
      <c r="N687" s="46"/>
      <c r="O687" s="46"/>
      <c r="P687" s="27"/>
    </row>
    <row r="688" spans="1:16" s="2" customFormat="1" x14ac:dyDescent="0.25">
      <c r="A688" s="370"/>
      <c r="B688" s="370"/>
      <c r="C688" s="370"/>
      <c r="D688" s="370"/>
      <c r="E688" s="370"/>
      <c r="F688" s="370"/>
      <c r="G688" s="370"/>
      <c r="H688" s="370"/>
      <c r="I688" s="370"/>
      <c r="J688" s="370"/>
      <c r="K688" s="370"/>
      <c r="L688" s="370"/>
      <c r="N688" s="46"/>
      <c r="O688" s="46"/>
      <c r="P688" s="27"/>
    </row>
    <row r="689" spans="1:16" s="2" customFormat="1" x14ac:dyDescent="0.25">
      <c r="A689" s="57"/>
      <c r="B689" s="44"/>
      <c r="C689" s="14"/>
      <c r="D689" s="58"/>
      <c r="E689" s="58"/>
      <c r="F689" s="61"/>
      <c r="G689" s="55"/>
      <c r="H689" s="45"/>
      <c r="I689" s="17"/>
      <c r="J689" s="18"/>
      <c r="K689" s="19"/>
      <c r="L689" s="20"/>
      <c r="N689" s="46"/>
      <c r="O689" s="46"/>
      <c r="P689" s="27"/>
    </row>
    <row r="690" spans="1:16" s="2" customFormat="1" x14ac:dyDescent="0.25">
      <c r="A690" s="57"/>
      <c r="B690" s="72"/>
      <c r="C690" s="73"/>
      <c r="D690" s="21"/>
      <c r="E690" s="21"/>
      <c r="F690" s="23"/>
      <c r="G690" s="55"/>
      <c r="H690" s="45"/>
      <c r="I690" s="17"/>
      <c r="J690" s="18"/>
      <c r="K690" s="74"/>
      <c r="L690" s="20"/>
      <c r="N690" s="46"/>
      <c r="O690" s="46"/>
      <c r="P690" s="27"/>
    </row>
    <row r="691" spans="1:16" s="2" customFormat="1" x14ac:dyDescent="0.25">
      <c r="A691" s="57"/>
      <c r="B691" s="72"/>
      <c r="C691" s="14"/>
      <c r="D691" s="21"/>
      <c r="E691" s="21"/>
      <c r="F691" s="61"/>
      <c r="G691" s="55"/>
      <c r="H691" s="45"/>
      <c r="I691" s="17"/>
      <c r="J691" s="18"/>
      <c r="K691" s="74"/>
      <c r="L691" s="20"/>
      <c r="N691" s="46"/>
      <c r="O691" s="46"/>
      <c r="P691" s="27"/>
    </row>
    <row r="692" spans="1:16" s="2" customFormat="1" x14ac:dyDescent="0.25">
      <c r="A692" s="57"/>
      <c r="B692" s="23"/>
      <c r="C692" s="14"/>
      <c r="D692" s="21"/>
      <c r="E692" s="21"/>
      <c r="F692" s="61"/>
      <c r="G692" s="55"/>
      <c r="H692" s="45"/>
      <c r="I692" s="17"/>
      <c r="J692" s="18"/>
      <c r="K692" s="74"/>
      <c r="L692" s="20"/>
      <c r="N692" s="46"/>
      <c r="O692" s="46"/>
      <c r="P692" s="27"/>
    </row>
    <row r="693" spans="1:16" s="2" customForma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N693" s="46"/>
      <c r="O693" s="46"/>
      <c r="P693" s="27"/>
    </row>
    <row r="694" spans="1:16" s="2" customForma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N694" s="46"/>
      <c r="O694" s="46"/>
      <c r="P694" s="27"/>
    </row>
    <row r="695" spans="1:16" s="2" customForma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N695" s="46"/>
      <c r="O695" s="46"/>
      <c r="P695" s="27"/>
    </row>
    <row r="696" spans="1:16" s="2" customForma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N696" s="46"/>
      <c r="O696" s="46"/>
      <c r="P696" s="27"/>
    </row>
    <row r="697" spans="1:16" s="2" customForma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N697" s="46"/>
      <c r="O697" s="46"/>
      <c r="P697" s="27"/>
    </row>
    <row r="698" spans="1:16" s="2" customForma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N698" s="46"/>
      <c r="O698" s="46"/>
      <c r="P698" s="27"/>
    </row>
    <row r="699" spans="1:16" s="2" customForma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N699" s="46"/>
      <c r="O699" s="46"/>
      <c r="P699" s="27"/>
    </row>
    <row r="700" spans="1:16" s="2" customForma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N700" s="46"/>
      <c r="O700" s="46"/>
      <c r="P700" s="51"/>
    </row>
    <row r="701" spans="1:16" s="2" customForma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N701" s="29"/>
    </row>
    <row r="702" spans="1:16" s="2" customForma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N702" s="51"/>
    </row>
    <row r="703" spans="1:16" s="2" customForma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N703" s="27"/>
    </row>
    <row r="704" spans="1:16" s="2" customForma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N704" s="27"/>
    </row>
    <row r="705" spans="14:14" s="2" customFormat="1" x14ac:dyDescent="0.25">
      <c r="N705" s="27"/>
    </row>
    <row r="706" spans="14:14" s="2" customFormat="1" x14ac:dyDescent="0.25">
      <c r="N706" s="27"/>
    </row>
    <row r="707" spans="14:14" s="2" customFormat="1" x14ac:dyDescent="0.25"/>
    <row r="708" spans="14:14" s="2" customFormat="1" x14ac:dyDescent="0.25"/>
    <row r="709" spans="14:14" s="2" customFormat="1" x14ac:dyDescent="0.25"/>
    <row r="710" spans="14:14" s="2" customFormat="1" x14ac:dyDescent="0.25"/>
    <row r="711" spans="14:14" s="2" customFormat="1" x14ac:dyDescent="0.25"/>
    <row r="712" spans="14:14" s="2" customFormat="1" x14ac:dyDescent="0.25"/>
    <row r="713" spans="14:14" s="2" customFormat="1" x14ac:dyDescent="0.25"/>
    <row r="714" spans="14:14" s="2" customFormat="1" x14ac:dyDescent="0.25"/>
    <row r="715" spans="14:14" s="2" customFormat="1" x14ac:dyDescent="0.25"/>
    <row r="716" spans="14:14" s="2" customFormat="1" x14ac:dyDescent="0.25"/>
    <row r="717" spans="14:14" s="2" customFormat="1" x14ac:dyDescent="0.25"/>
    <row r="718" spans="14:14" s="2" customFormat="1" x14ac:dyDescent="0.25"/>
    <row r="719" spans="14:14" s="2" customFormat="1" x14ac:dyDescent="0.25"/>
    <row r="720" spans="14:14" s="2" customFormat="1" x14ac:dyDescent="0.25"/>
    <row r="721" spans="1:12" s="2" customFormat="1" x14ac:dyDescent="0.25"/>
    <row r="722" spans="1:12" s="2" customFormat="1" x14ac:dyDescent="0.25"/>
    <row r="723" spans="1:12" s="2" customFormat="1" x14ac:dyDescent="0.25"/>
    <row r="724" spans="1:12" s="2" customFormat="1" x14ac:dyDescent="0.25"/>
    <row r="725" spans="1:12" s="2" customFormat="1" x14ac:dyDescent="0.25"/>
    <row r="726" spans="1:12" s="2" customFormat="1" x14ac:dyDescent="0.25">
      <c r="A726"/>
      <c r="B726"/>
      <c r="C726"/>
      <c r="D726"/>
      <c r="E726"/>
      <c r="F726"/>
      <c r="G726"/>
      <c r="H726"/>
      <c r="I726"/>
      <c r="J726"/>
      <c r="K726"/>
      <c r="L726"/>
    </row>
    <row r="727" spans="1:12" s="2" customFormat="1" x14ac:dyDescent="0.25">
      <c r="A727"/>
      <c r="B727"/>
      <c r="C727"/>
      <c r="D727"/>
      <c r="E727"/>
      <c r="F727"/>
      <c r="G727"/>
      <c r="H727"/>
      <c r="I727"/>
      <c r="J727"/>
      <c r="K727"/>
      <c r="L727"/>
    </row>
    <row r="728" spans="1:12" s="2" customFormat="1" x14ac:dyDescent="0.25">
      <c r="A728"/>
      <c r="B728"/>
      <c r="C728"/>
      <c r="D728"/>
      <c r="E728"/>
      <c r="F728"/>
      <c r="G728"/>
      <c r="H728"/>
      <c r="I728"/>
      <c r="J728"/>
      <c r="K728"/>
      <c r="L728"/>
    </row>
    <row r="729" spans="1:12" s="2" customFormat="1" x14ac:dyDescent="0.25">
      <c r="A729"/>
      <c r="B729"/>
      <c r="C729"/>
      <c r="D729"/>
      <c r="E729"/>
      <c r="F729"/>
      <c r="G729"/>
      <c r="H729"/>
      <c r="I729"/>
      <c r="J729"/>
      <c r="K729"/>
      <c r="L729"/>
    </row>
    <row r="730" spans="1:12" s="2" customFormat="1" x14ac:dyDescent="0.25">
      <c r="A730"/>
      <c r="B730"/>
      <c r="C730"/>
      <c r="D730"/>
      <c r="E730"/>
      <c r="F730"/>
      <c r="G730"/>
      <c r="H730"/>
      <c r="I730"/>
      <c r="J730"/>
      <c r="K730"/>
      <c r="L730"/>
    </row>
    <row r="731" spans="1:12" s="2" customFormat="1" x14ac:dyDescent="0.25">
      <c r="A731"/>
      <c r="B731"/>
      <c r="C731"/>
      <c r="D731"/>
      <c r="E731"/>
      <c r="F731"/>
      <c r="G731"/>
      <c r="H731"/>
      <c r="I731"/>
      <c r="J731"/>
      <c r="K731"/>
      <c r="L731"/>
    </row>
    <row r="732" spans="1:12" s="2" customFormat="1" x14ac:dyDescent="0.25">
      <c r="A732"/>
      <c r="B732"/>
      <c r="C732"/>
      <c r="D732"/>
      <c r="E732"/>
      <c r="F732"/>
      <c r="G732"/>
      <c r="H732"/>
      <c r="I732"/>
      <c r="J732"/>
      <c r="K732"/>
      <c r="L732"/>
    </row>
    <row r="733" spans="1:12" s="2" customFormat="1" x14ac:dyDescent="0.25">
      <c r="A733"/>
      <c r="B733"/>
      <c r="C733"/>
      <c r="D733"/>
      <c r="E733"/>
      <c r="F733"/>
      <c r="G733"/>
      <c r="H733"/>
      <c r="I733"/>
      <c r="J733"/>
      <c r="K733"/>
      <c r="L733"/>
    </row>
    <row r="734" spans="1:12" s="2" customFormat="1" x14ac:dyDescent="0.25">
      <c r="A734"/>
      <c r="B734"/>
      <c r="C734"/>
      <c r="D734"/>
      <c r="E734"/>
      <c r="F734"/>
      <c r="G734"/>
      <c r="H734"/>
      <c r="I734"/>
      <c r="J734"/>
      <c r="K734"/>
      <c r="L734"/>
    </row>
    <row r="735" spans="1:12" s="2" customFormat="1" x14ac:dyDescent="0.25">
      <c r="A735"/>
      <c r="B735"/>
      <c r="C735"/>
      <c r="D735"/>
      <c r="E735"/>
      <c r="F735"/>
      <c r="G735"/>
      <c r="H735"/>
      <c r="I735"/>
      <c r="J735"/>
      <c r="K735"/>
      <c r="L735"/>
    </row>
    <row r="736" spans="1:12" s="2" customFormat="1" x14ac:dyDescent="0.25">
      <c r="A736"/>
      <c r="B736"/>
      <c r="C736"/>
      <c r="D736"/>
      <c r="E736"/>
      <c r="F736"/>
      <c r="G736"/>
      <c r="H736"/>
      <c r="I736"/>
      <c r="J736"/>
      <c r="K736"/>
      <c r="L736"/>
    </row>
    <row r="737" spans="1:12" s="2" customFormat="1" x14ac:dyDescent="0.25">
      <c r="A737"/>
      <c r="B737"/>
      <c r="C737"/>
      <c r="D737"/>
      <c r="E737"/>
      <c r="F737"/>
      <c r="G737"/>
      <c r="H737"/>
      <c r="I737"/>
      <c r="J737"/>
      <c r="K737"/>
      <c r="L737"/>
    </row>
    <row r="738" spans="1:12" s="2" customFormat="1" x14ac:dyDescent="0.25">
      <c r="A738"/>
      <c r="B738"/>
      <c r="C738"/>
      <c r="D738"/>
      <c r="E738"/>
      <c r="F738"/>
      <c r="G738"/>
      <c r="H738"/>
      <c r="I738"/>
      <c r="J738"/>
      <c r="K738"/>
      <c r="L738"/>
    </row>
    <row r="739" spans="1:12" s="2" customFormat="1" x14ac:dyDescent="0.25">
      <c r="A739"/>
      <c r="B739"/>
      <c r="C739"/>
      <c r="D739"/>
      <c r="E739"/>
      <c r="F739"/>
      <c r="G739"/>
      <c r="H739"/>
      <c r="I739"/>
      <c r="J739"/>
      <c r="K739"/>
      <c r="L739"/>
    </row>
    <row r="740" spans="1:12" s="2" customFormat="1" x14ac:dyDescent="0.25">
      <c r="A740"/>
      <c r="B740"/>
      <c r="C740"/>
      <c r="D740"/>
      <c r="E740"/>
      <c r="F740"/>
      <c r="G740"/>
      <c r="H740"/>
      <c r="I740"/>
      <c r="J740"/>
      <c r="K740"/>
      <c r="L740"/>
    </row>
    <row r="741" spans="1:12" s="2" customFormat="1" x14ac:dyDescent="0.25">
      <c r="A741"/>
      <c r="B741"/>
      <c r="C741"/>
      <c r="D741"/>
      <c r="E741"/>
      <c r="F741"/>
      <c r="G741"/>
      <c r="H741"/>
      <c r="I741"/>
      <c r="J741"/>
      <c r="K741"/>
      <c r="L741"/>
    </row>
    <row r="742" spans="1:12" s="2" customFormat="1" x14ac:dyDescent="0.25">
      <c r="A742"/>
      <c r="B742"/>
      <c r="C742"/>
      <c r="D742"/>
      <c r="E742"/>
      <c r="F742"/>
      <c r="G742"/>
      <c r="H742"/>
      <c r="I742"/>
      <c r="J742"/>
      <c r="K742"/>
      <c r="L742"/>
    </row>
    <row r="743" spans="1:12" s="2" customFormat="1" x14ac:dyDescent="0.25">
      <c r="A743"/>
      <c r="B743"/>
      <c r="C743"/>
      <c r="D743"/>
      <c r="E743"/>
      <c r="F743"/>
      <c r="G743"/>
      <c r="H743"/>
      <c r="I743"/>
      <c r="J743"/>
      <c r="K743"/>
      <c r="L743"/>
    </row>
    <row r="744" spans="1:12" s="2" customFormat="1" x14ac:dyDescent="0.25">
      <c r="A744"/>
      <c r="B744"/>
      <c r="C744"/>
      <c r="D744"/>
      <c r="E744"/>
      <c r="F744"/>
      <c r="G744"/>
      <c r="H744"/>
      <c r="I744"/>
      <c r="J744"/>
      <c r="K744"/>
      <c r="L744"/>
    </row>
    <row r="745" spans="1:12" s="2" customFormat="1" x14ac:dyDescent="0.25">
      <c r="A745"/>
      <c r="B745"/>
      <c r="C745"/>
      <c r="D745"/>
      <c r="E745"/>
      <c r="F745"/>
      <c r="G745"/>
      <c r="H745"/>
      <c r="I745"/>
      <c r="J745"/>
      <c r="K745"/>
      <c r="L745"/>
    </row>
    <row r="746" spans="1:12" s="2" customFormat="1" x14ac:dyDescent="0.25">
      <c r="A746"/>
      <c r="B746"/>
      <c r="C746"/>
      <c r="D746"/>
      <c r="E746"/>
      <c r="F746"/>
      <c r="G746"/>
      <c r="H746"/>
      <c r="I746"/>
      <c r="J746"/>
      <c r="K746"/>
      <c r="L746"/>
    </row>
    <row r="747" spans="1:12" s="2" customFormat="1" x14ac:dyDescent="0.25">
      <c r="A747"/>
      <c r="B747"/>
      <c r="C747"/>
      <c r="D747"/>
      <c r="E747"/>
      <c r="F747"/>
      <c r="G747"/>
      <c r="H747"/>
      <c r="I747"/>
      <c r="J747"/>
      <c r="K747"/>
      <c r="L747"/>
    </row>
    <row r="748" spans="1:12" s="2" customFormat="1" x14ac:dyDescent="0.25">
      <c r="A748"/>
      <c r="B748"/>
      <c r="C748"/>
      <c r="D748"/>
      <c r="E748"/>
      <c r="F748"/>
      <c r="G748"/>
      <c r="H748"/>
      <c r="I748"/>
      <c r="J748"/>
      <c r="K748"/>
      <c r="L748"/>
    </row>
    <row r="749" spans="1:12" s="2" customFormat="1" x14ac:dyDescent="0.25">
      <c r="A749"/>
      <c r="B749"/>
      <c r="C749"/>
      <c r="D749"/>
      <c r="E749"/>
      <c r="F749"/>
      <c r="G749"/>
      <c r="H749"/>
      <c r="I749"/>
      <c r="J749"/>
      <c r="K749"/>
      <c r="L749"/>
    </row>
    <row r="750" spans="1:12" s="2" customFormat="1" x14ac:dyDescent="0.25">
      <c r="A750"/>
      <c r="B750"/>
      <c r="C750"/>
      <c r="D750"/>
      <c r="E750"/>
      <c r="F750"/>
      <c r="G750"/>
      <c r="H750"/>
      <c r="I750"/>
      <c r="J750"/>
      <c r="K750"/>
      <c r="L750"/>
    </row>
    <row r="751" spans="1:12" s="2" customFormat="1" x14ac:dyDescent="0.25">
      <c r="A751"/>
      <c r="B751"/>
      <c r="C751"/>
      <c r="D751"/>
      <c r="E751"/>
      <c r="F751"/>
      <c r="G751"/>
      <c r="H751"/>
      <c r="I751"/>
      <c r="J751"/>
      <c r="K751"/>
      <c r="L751"/>
    </row>
    <row r="752" spans="1:12" s="2" customFormat="1" x14ac:dyDescent="0.25">
      <c r="A752"/>
      <c r="B752"/>
      <c r="C752"/>
      <c r="D752"/>
      <c r="E752"/>
      <c r="F752"/>
      <c r="G752"/>
      <c r="H752"/>
      <c r="I752"/>
      <c r="J752"/>
      <c r="K752"/>
      <c r="L752"/>
    </row>
    <row r="753" spans="1:12" s="2" customFormat="1" x14ac:dyDescent="0.25">
      <c r="A753"/>
      <c r="B753"/>
      <c r="C753"/>
      <c r="D753"/>
      <c r="E753"/>
      <c r="F753"/>
      <c r="G753"/>
      <c r="H753"/>
      <c r="I753"/>
      <c r="J753"/>
      <c r="K753"/>
      <c r="L753"/>
    </row>
    <row r="754" spans="1:12" s="2" customFormat="1" x14ac:dyDescent="0.25">
      <c r="A754"/>
      <c r="B754"/>
      <c r="C754"/>
      <c r="D754"/>
      <c r="E754"/>
      <c r="F754"/>
      <c r="G754"/>
      <c r="H754"/>
      <c r="I754"/>
      <c r="J754"/>
      <c r="K754"/>
      <c r="L754"/>
    </row>
    <row r="755" spans="1:12" s="2" customFormat="1" x14ac:dyDescent="0.25">
      <c r="A755"/>
      <c r="B755"/>
      <c r="C755"/>
      <c r="D755"/>
      <c r="E755"/>
      <c r="F755"/>
      <c r="G755"/>
      <c r="H755"/>
      <c r="I755"/>
      <c r="J755"/>
      <c r="K755"/>
      <c r="L755"/>
    </row>
    <row r="756" spans="1:12" s="2" customFormat="1" x14ac:dyDescent="0.25">
      <c r="A756"/>
      <c r="B756"/>
      <c r="C756"/>
      <c r="D756"/>
      <c r="E756"/>
      <c r="F756"/>
      <c r="G756"/>
      <c r="H756"/>
      <c r="I756"/>
      <c r="J756"/>
      <c r="K756"/>
      <c r="L756"/>
    </row>
    <row r="757" spans="1:12" s="2" customFormat="1" x14ac:dyDescent="0.25">
      <c r="A757"/>
      <c r="B757"/>
      <c r="C757"/>
      <c r="D757"/>
      <c r="E757"/>
      <c r="F757"/>
      <c r="G757"/>
      <c r="H757"/>
      <c r="I757"/>
      <c r="J757"/>
      <c r="K757"/>
      <c r="L757"/>
    </row>
    <row r="758" spans="1:12" s="2" customFormat="1" x14ac:dyDescent="0.25">
      <c r="A758"/>
      <c r="B758"/>
      <c r="C758"/>
      <c r="D758"/>
      <c r="E758"/>
      <c r="F758"/>
      <c r="G758"/>
      <c r="H758"/>
      <c r="I758"/>
      <c r="J758"/>
      <c r="K758"/>
      <c r="L758"/>
    </row>
    <row r="759" spans="1:12" s="2" customFormat="1" x14ac:dyDescent="0.25">
      <c r="A759"/>
      <c r="B759"/>
      <c r="C759"/>
      <c r="D759"/>
      <c r="E759"/>
      <c r="F759"/>
      <c r="G759"/>
      <c r="H759"/>
      <c r="I759"/>
      <c r="J759"/>
      <c r="K759"/>
      <c r="L759"/>
    </row>
    <row r="760" spans="1:12" s="2" customFormat="1" x14ac:dyDescent="0.25">
      <c r="A760"/>
      <c r="B760"/>
      <c r="C760"/>
      <c r="D760"/>
      <c r="E760"/>
      <c r="F760"/>
      <c r="G760"/>
      <c r="H760"/>
      <c r="I760"/>
      <c r="J760"/>
      <c r="K760"/>
      <c r="L760"/>
    </row>
    <row r="761" spans="1:12" s="2" customFormat="1" x14ac:dyDescent="0.25">
      <c r="A761"/>
      <c r="B761"/>
      <c r="C761"/>
      <c r="D761"/>
      <c r="E761"/>
      <c r="F761"/>
      <c r="G761"/>
      <c r="H761"/>
      <c r="I761"/>
      <c r="J761"/>
      <c r="K761"/>
      <c r="L761"/>
    </row>
    <row r="762" spans="1:12" s="2" customFormat="1" x14ac:dyDescent="0.25">
      <c r="A762"/>
      <c r="B762"/>
      <c r="C762"/>
      <c r="D762"/>
      <c r="E762"/>
      <c r="F762"/>
      <c r="G762"/>
      <c r="H762"/>
      <c r="I762"/>
      <c r="J762"/>
      <c r="K762"/>
      <c r="L762"/>
    </row>
    <row r="763" spans="1:12" s="2" customFormat="1" x14ac:dyDescent="0.25">
      <c r="A763"/>
      <c r="B763"/>
      <c r="C763"/>
      <c r="D763"/>
      <c r="E763"/>
      <c r="F763"/>
      <c r="G763"/>
      <c r="H763"/>
      <c r="I763"/>
      <c r="J763"/>
      <c r="K763"/>
      <c r="L763"/>
    </row>
    <row r="764" spans="1:12" s="2" customFormat="1" x14ac:dyDescent="0.25">
      <c r="A764"/>
      <c r="B764"/>
      <c r="C764"/>
      <c r="D764"/>
      <c r="E764"/>
      <c r="F764"/>
      <c r="G764"/>
      <c r="H764"/>
      <c r="I764"/>
      <c r="J764"/>
      <c r="K764"/>
      <c r="L764"/>
    </row>
    <row r="765" spans="1:12" s="2" customFormat="1" x14ac:dyDescent="0.25">
      <c r="A765"/>
      <c r="B765"/>
      <c r="C765"/>
      <c r="D765"/>
      <c r="E765"/>
      <c r="F765"/>
      <c r="G765"/>
      <c r="H765"/>
      <c r="I765"/>
      <c r="J765"/>
      <c r="K765"/>
      <c r="L765"/>
    </row>
    <row r="766" spans="1:12" s="2" customFormat="1" x14ac:dyDescent="0.25">
      <c r="A766"/>
      <c r="B766"/>
      <c r="C766"/>
      <c r="D766"/>
      <c r="E766"/>
      <c r="F766"/>
      <c r="G766"/>
      <c r="H766"/>
      <c r="I766"/>
      <c r="J766"/>
      <c r="K766"/>
      <c r="L766"/>
    </row>
    <row r="767" spans="1:12" s="2" customFormat="1" x14ac:dyDescent="0.25">
      <c r="A767"/>
      <c r="B767"/>
      <c r="C767"/>
      <c r="D767"/>
      <c r="E767"/>
      <c r="F767"/>
      <c r="G767"/>
      <c r="H767"/>
      <c r="I767"/>
      <c r="J767"/>
      <c r="K767"/>
      <c r="L767"/>
    </row>
    <row r="768" spans="1:12" s="2" customFormat="1" x14ac:dyDescent="0.25">
      <c r="A768"/>
      <c r="B768"/>
      <c r="C768"/>
      <c r="D768"/>
      <c r="E768"/>
      <c r="F768"/>
      <c r="G768"/>
      <c r="H768"/>
      <c r="I768"/>
      <c r="J768"/>
      <c r="K768"/>
      <c r="L768"/>
    </row>
    <row r="769" spans="1:12" s="2" customFormat="1" x14ac:dyDescent="0.25">
      <c r="A769"/>
      <c r="B769"/>
      <c r="C769"/>
      <c r="D769"/>
      <c r="E769"/>
      <c r="F769"/>
      <c r="G769"/>
      <c r="H769"/>
      <c r="I769"/>
      <c r="J769"/>
      <c r="K769"/>
      <c r="L769"/>
    </row>
    <row r="770" spans="1:12" s="2" customFormat="1" x14ac:dyDescent="0.25">
      <c r="A770"/>
      <c r="B770"/>
      <c r="C770"/>
      <c r="D770"/>
      <c r="E770"/>
      <c r="F770"/>
      <c r="G770"/>
      <c r="H770"/>
      <c r="I770"/>
      <c r="J770"/>
      <c r="K770"/>
      <c r="L770"/>
    </row>
    <row r="771" spans="1:12" s="2" customFormat="1" x14ac:dyDescent="0.25">
      <c r="A771"/>
      <c r="B771"/>
      <c r="C771"/>
      <c r="D771"/>
      <c r="E771"/>
      <c r="F771"/>
      <c r="G771"/>
      <c r="H771"/>
      <c r="I771"/>
      <c r="J771"/>
      <c r="K771"/>
      <c r="L771"/>
    </row>
    <row r="772" spans="1:12" s="2" customFormat="1" x14ac:dyDescent="0.25">
      <c r="A772"/>
      <c r="B772"/>
      <c r="C772"/>
      <c r="D772"/>
      <c r="E772"/>
      <c r="F772"/>
      <c r="G772"/>
      <c r="H772"/>
      <c r="I772"/>
      <c r="J772"/>
      <c r="K772"/>
      <c r="L772"/>
    </row>
    <row r="773" spans="1:12" s="2" customFormat="1" x14ac:dyDescent="0.25">
      <c r="A773"/>
      <c r="B773"/>
      <c r="C773"/>
      <c r="D773"/>
      <c r="E773"/>
      <c r="F773"/>
      <c r="G773"/>
      <c r="H773"/>
      <c r="I773"/>
      <c r="J773"/>
      <c r="K773"/>
      <c r="L773"/>
    </row>
    <row r="774" spans="1:12" s="2" customFormat="1" x14ac:dyDescent="0.25">
      <c r="A774"/>
      <c r="B774"/>
      <c r="C774"/>
      <c r="D774"/>
      <c r="E774"/>
      <c r="F774"/>
      <c r="G774"/>
      <c r="H774"/>
      <c r="I774"/>
      <c r="J774"/>
      <c r="K774"/>
      <c r="L774"/>
    </row>
    <row r="775" spans="1:12" s="2" customFormat="1" x14ac:dyDescent="0.25">
      <c r="A775"/>
      <c r="B775"/>
      <c r="C775"/>
      <c r="D775"/>
      <c r="E775"/>
      <c r="F775"/>
      <c r="G775"/>
      <c r="H775"/>
      <c r="I775"/>
      <c r="J775"/>
      <c r="K775"/>
      <c r="L775"/>
    </row>
    <row r="776" spans="1:12" s="2" customFormat="1" x14ac:dyDescent="0.25">
      <c r="A776"/>
      <c r="B776"/>
      <c r="C776"/>
      <c r="D776"/>
      <c r="E776"/>
      <c r="F776"/>
      <c r="G776"/>
      <c r="H776"/>
      <c r="I776"/>
      <c r="J776"/>
      <c r="K776"/>
      <c r="L776"/>
    </row>
    <row r="777" spans="1:12" s="2" customFormat="1" x14ac:dyDescent="0.25">
      <c r="A777"/>
      <c r="B777"/>
      <c r="C777"/>
      <c r="D777"/>
      <c r="E777"/>
      <c r="F777"/>
      <c r="G777"/>
      <c r="H777"/>
      <c r="I777"/>
      <c r="J777"/>
      <c r="K777"/>
      <c r="L777"/>
    </row>
    <row r="778" spans="1:12" s="2" customFormat="1" x14ac:dyDescent="0.25">
      <c r="A778"/>
      <c r="B778"/>
      <c r="C778"/>
      <c r="D778"/>
      <c r="E778"/>
      <c r="F778"/>
      <c r="G778"/>
      <c r="H778"/>
      <c r="I778"/>
      <c r="J778"/>
      <c r="K778"/>
      <c r="L778"/>
    </row>
    <row r="779" spans="1:12" s="2" customFormat="1" x14ac:dyDescent="0.25">
      <c r="A779"/>
      <c r="B779"/>
      <c r="C779"/>
      <c r="D779"/>
      <c r="E779"/>
      <c r="F779"/>
      <c r="G779"/>
      <c r="H779"/>
      <c r="I779"/>
      <c r="J779"/>
      <c r="K779"/>
      <c r="L779"/>
    </row>
    <row r="780" spans="1:12" s="2" customFormat="1" x14ac:dyDescent="0.25">
      <c r="A780"/>
      <c r="B780"/>
      <c r="C780"/>
      <c r="D780"/>
      <c r="E780"/>
      <c r="F780"/>
      <c r="G780"/>
      <c r="H780"/>
      <c r="I780"/>
      <c r="J780"/>
      <c r="K780"/>
      <c r="L780"/>
    </row>
    <row r="781" spans="1:12" s="2" customFormat="1" x14ac:dyDescent="0.25">
      <c r="A781"/>
      <c r="B781"/>
      <c r="C781"/>
      <c r="D781"/>
      <c r="E781"/>
      <c r="F781"/>
      <c r="G781"/>
      <c r="H781"/>
      <c r="I781"/>
      <c r="J781"/>
      <c r="K781"/>
      <c r="L781"/>
    </row>
    <row r="782" spans="1:12" s="2" customFormat="1" x14ac:dyDescent="0.25">
      <c r="A782"/>
      <c r="B782"/>
      <c r="C782"/>
      <c r="D782"/>
      <c r="E782"/>
      <c r="F782"/>
      <c r="G782"/>
      <c r="H782"/>
      <c r="I782"/>
      <c r="J782"/>
      <c r="K782"/>
      <c r="L782"/>
    </row>
    <row r="783" spans="1:12" s="2" customFormat="1" x14ac:dyDescent="0.25">
      <c r="A783"/>
      <c r="B783"/>
      <c r="C783"/>
      <c r="D783"/>
      <c r="E783"/>
      <c r="F783"/>
      <c r="G783"/>
      <c r="H783"/>
      <c r="I783"/>
      <c r="J783"/>
      <c r="K783"/>
      <c r="L783"/>
    </row>
    <row r="784" spans="1:12" s="2" customFormat="1" x14ac:dyDescent="0.25">
      <c r="A784"/>
      <c r="B784"/>
      <c r="C784"/>
      <c r="D784"/>
      <c r="E784"/>
      <c r="F784"/>
      <c r="G784"/>
      <c r="H784"/>
      <c r="I784"/>
      <c r="J784"/>
      <c r="K784"/>
      <c r="L784"/>
    </row>
    <row r="785" spans="1:12" s="2" customFormat="1" x14ac:dyDescent="0.25">
      <c r="A785"/>
      <c r="B785"/>
      <c r="C785"/>
      <c r="D785"/>
      <c r="E785"/>
      <c r="F785"/>
      <c r="G785"/>
      <c r="H785"/>
      <c r="I785"/>
      <c r="J785"/>
      <c r="K785"/>
      <c r="L785"/>
    </row>
    <row r="786" spans="1:12" s="2" customFormat="1" x14ac:dyDescent="0.25">
      <c r="A786"/>
      <c r="B786"/>
      <c r="C786"/>
      <c r="D786"/>
      <c r="E786"/>
      <c r="F786"/>
      <c r="G786"/>
      <c r="H786"/>
      <c r="I786"/>
      <c r="J786"/>
      <c r="K786"/>
      <c r="L786"/>
    </row>
    <row r="787" spans="1:12" s="2" customFormat="1" x14ac:dyDescent="0.25">
      <c r="A787"/>
      <c r="B787"/>
      <c r="C787"/>
      <c r="D787"/>
      <c r="E787"/>
      <c r="F787"/>
      <c r="G787"/>
      <c r="H787"/>
      <c r="I787"/>
      <c r="J787"/>
      <c r="K787"/>
      <c r="L787"/>
    </row>
    <row r="788" spans="1:12" s="2" customFormat="1" x14ac:dyDescent="0.25">
      <c r="A788"/>
      <c r="B788"/>
      <c r="C788"/>
      <c r="D788"/>
      <c r="E788"/>
      <c r="F788"/>
      <c r="G788"/>
      <c r="H788"/>
      <c r="I788"/>
      <c r="J788"/>
      <c r="K788"/>
      <c r="L788"/>
    </row>
    <row r="789" spans="1:12" s="2" customFormat="1" x14ac:dyDescent="0.25">
      <c r="A789"/>
      <c r="B789"/>
      <c r="C789"/>
      <c r="D789"/>
      <c r="E789"/>
      <c r="F789"/>
      <c r="G789"/>
      <c r="H789"/>
      <c r="I789"/>
      <c r="J789"/>
      <c r="K789"/>
      <c r="L789"/>
    </row>
    <row r="790" spans="1:12" s="2" customFormat="1" x14ac:dyDescent="0.25">
      <c r="A790"/>
      <c r="B790"/>
      <c r="C790"/>
      <c r="D790"/>
      <c r="E790"/>
      <c r="F790"/>
      <c r="G790"/>
      <c r="H790"/>
      <c r="I790"/>
      <c r="J790"/>
      <c r="K790"/>
      <c r="L790"/>
    </row>
    <row r="791" spans="1:12" s="2" customFormat="1" x14ac:dyDescent="0.25">
      <c r="A791"/>
      <c r="B791"/>
      <c r="C791"/>
      <c r="D791"/>
      <c r="E791"/>
      <c r="F791"/>
      <c r="G791"/>
      <c r="H791"/>
      <c r="I791"/>
      <c r="J791"/>
      <c r="K791"/>
      <c r="L791"/>
    </row>
    <row r="792" spans="1:12" s="2" customFormat="1" x14ac:dyDescent="0.25">
      <c r="A792"/>
      <c r="B792"/>
      <c r="C792"/>
      <c r="D792"/>
      <c r="E792"/>
      <c r="F792"/>
      <c r="G792"/>
      <c r="H792"/>
      <c r="I792"/>
      <c r="J792"/>
      <c r="K792"/>
      <c r="L792"/>
    </row>
    <row r="793" spans="1:12" s="2" customFormat="1" x14ac:dyDescent="0.25">
      <c r="A793"/>
      <c r="B793"/>
      <c r="C793"/>
      <c r="D793"/>
      <c r="E793"/>
      <c r="F793"/>
      <c r="G793"/>
      <c r="H793"/>
      <c r="I793"/>
      <c r="J793"/>
      <c r="K793"/>
      <c r="L793"/>
    </row>
    <row r="794" spans="1:12" s="2" customFormat="1" x14ac:dyDescent="0.25">
      <c r="A794"/>
      <c r="B794"/>
      <c r="C794"/>
      <c r="D794"/>
      <c r="E794"/>
      <c r="F794"/>
      <c r="G794"/>
      <c r="H794"/>
      <c r="I794"/>
      <c r="J794"/>
      <c r="K794"/>
      <c r="L794"/>
    </row>
    <row r="795" spans="1:12" s="2" customFormat="1" x14ac:dyDescent="0.25">
      <c r="A795"/>
      <c r="B795"/>
      <c r="C795"/>
      <c r="D795"/>
      <c r="E795"/>
      <c r="F795"/>
      <c r="G795"/>
      <c r="H795"/>
      <c r="I795"/>
      <c r="J795"/>
      <c r="K795"/>
      <c r="L795"/>
    </row>
    <row r="796" spans="1:12" s="2" customFormat="1" x14ac:dyDescent="0.25">
      <c r="A796"/>
      <c r="B796"/>
      <c r="C796"/>
      <c r="D796"/>
      <c r="E796"/>
      <c r="F796"/>
      <c r="G796"/>
      <c r="H796"/>
      <c r="I796"/>
      <c r="J796"/>
      <c r="K796"/>
      <c r="L796"/>
    </row>
    <row r="797" spans="1:12" s="2" customFormat="1" x14ac:dyDescent="0.25">
      <c r="A797"/>
      <c r="B797"/>
      <c r="C797"/>
      <c r="D797"/>
      <c r="E797"/>
      <c r="F797"/>
      <c r="G797"/>
      <c r="H797"/>
      <c r="I797"/>
      <c r="J797"/>
      <c r="K797"/>
      <c r="L797"/>
    </row>
    <row r="798" spans="1:12" s="2" customFormat="1" x14ac:dyDescent="0.25">
      <c r="A798"/>
      <c r="B798"/>
      <c r="C798"/>
      <c r="D798"/>
      <c r="E798"/>
      <c r="F798"/>
      <c r="G798"/>
      <c r="H798"/>
      <c r="I798"/>
      <c r="J798"/>
      <c r="K798"/>
      <c r="L798"/>
    </row>
    <row r="799" spans="1:12" s="2" customFormat="1" x14ac:dyDescent="0.25">
      <c r="A799"/>
      <c r="B799"/>
      <c r="C799"/>
      <c r="D799"/>
      <c r="E799"/>
      <c r="F799"/>
      <c r="G799"/>
      <c r="H799"/>
      <c r="I799"/>
      <c r="J799"/>
      <c r="K799"/>
      <c r="L799"/>
    </row>
    <row r="800" spans="1:12" s="2" customFormat="1" x14ac:dyDescent="0.25">
      <c r="A800"/>
      <c r="B800"/>
      <c r="C800"/>
      <c r="D800"/>
      <c r="E800"/>
      <c r="F800"/>
      <c r="G800"/>
      <c r="H800"/>
      <c r="I800"/>
      <c r="J800"/>
      <c r="K800"/>
      <c r="L800"/>
    </row>
    <row r="801" spans="1:12" s="2" customFormat="1" x14ac:dyDescent="0.25">
      <c r="A801"/>
      <c r="B801"/>
      <c r="C801"/>
      <c r="D801"/>
      <c r="E801"/>
      <c r="F801"/>
      <c r="G801"/>
      <c r="H801"/>
      <c r="I801"/>
      <c r="J801"/>
      <c r="K801"/>
      <c r="L801"/>
    </row>
    <row r="802" spans="1:12" s="2" customFormat="1" x14ac:dyDescent="0.25">
      <c r="A802"/>
      <c r="B802"/>
      <c r="C802"/>
      <c r="D802"/>
      <c r="E802"/>
      <c r="F802"/>
      <c r="G802"/>
      <c r="H802"/>
      <c r="I802"/>
      <c r="J802"/>
      <c r="K802"/>
      <c r="L802"/>
    </row>
    <row r="803" spans="1:12" s="2" customFormat="1" x14ac:dyDescent="0.25">
      <c r="A803"/>
      <c r="B803"/>
      <c r="C803"/>
      <c r="D803"/>
      <c r="E803"/>
      <c r="F803"/>
      <c r="G803"/>
      <c r="H803"/>
      <c r="I803"/>
      <c r="J803"/>
      <c r="K803"/>
      <c r="L803"/>
    </row>
    <row r="804" spans="1:12" s="2" customFormat="1" x14ac:dyDescent="0.25">
      <c r="A804"/>
      <c r="B804"/>
      <c r="C804"/>
      <c r="D804"/>
      <c r="E804"/>
      <c r="F804"/>
      <c r="G804"/>
      <c r="H804"/>
      <c r="I804"/>
      <c r="J804"/>
      <c r="K804"/>
      <c r="L804"/>
    </row>
    <row r="805" spans="1:12" s="2" customFormat="1" x14ac:dyDescent="0.25">
      <c r="A805"/>
      <c r="B805"/>
      <c r="C805"/>
      <c r="D805"/>
      <c r="E805"/>
      <c r="F805"/>
      <c r="G805"/>
      <c r="H805"/>
      <c r="I805"/>
      <c r="J805"/>
      <c r="K805"/>
      <c r="L805"/>
    </row>
    <row r="806" spans="1:12" s="2" customFormat="1" x14ac:dyDescent="0.25">
      <c r="A806"/>
      <c r="B806"/>
      <c r="C806"/>
      <c r="D806"/>
      <c r="E806"/>
      <c r="F806"/>
      <c r="G806"/>
      <c r="H806"/>
      <c r="I806"/>
      <c r="J806"/>
      <c r="K806"/>
      <c r="L806"/>
    </row>
    <row r="807" spans="1:12" s="2" customFormat="1" x14ac:dyDescent="0.25">
      <c r="A807"/>
      <c r="B807"/>
      <c r="C807"/>
      <c r="D807"/>
      <c r="E807"/>
      <c r="F807"/>
      <c r="G807"/>
      <c r="H807"/>
      <c r="I807"/>
      <c r="J807"/>
      <c r="K807"/>
      <c r="L807"/>
    </row>
    <row r="808" spans="1:12" s="2" customFormat="1" x14ac:dyDescent="0.25">
      <c r="A808"/>
      <c r="B808"/>
      <c r="C808"/>
      <c r="D808"/>
      <c r="E808"/>
      <c r="F808"/>
      <c r="G808"/>
      <c r="H808"/>
      <c r="I808"/>
      <c r="J808"/>
      <c r="K808"/>
      <c r="L808"/>
    </row>
    <row r="809" spans="1:12" s="2" customFormat="1" x14ac:dyDescent="0.25">
      <c r="A809"/>
      <c r="B809"/>
      <c r="C809"/>
      <c r="D809"/>
      <c r="E809"/>
      <c r="F809"/>
      <c r="G809"/>
      <c r="H809"/>
      <c r="I809"/>
      <c r="J809"/>
      <c r="K809"/>
      <c r="L809"/>
    </row>
    <row r="810" spans="1:12" s="2" customFormat="1" x14ac:dyDescent="0.25">
      <c r="A810"/>
      <c r="B810"/>
      <c r="C810"/>
      <c r="D810"/>
      <c r="E810"/>
      <c r="F810"/>
      <c r="G810"/>
      <c r="H810"/>
      <c r="I810"/>
      <c r="J810"/>
      <c r="K810"/>
      <c r="L810"/>
    </row>
    <row r="811" spans="1:12" s="2" customFormat="1" x14ac:dyDescent="0.25">
      <c r="A811"/>
      <c r="B811"/>
      <c r="C811"/>
      <c r="D811"/>
      <c r="E811"/>
      <c r="F811"/>
      <c r="G811"/>
      <c r="H811"/>
      <c r="I811"/>
      <c r="J811"/>
      <c r="K811"/>
      <c r="L811"/>
    </row>
    <row r="812" spans="1:12" s="2" customFormat="1" x14ac:dyDescent="0.25">
      <c r="A812"/>
      <c r="B812"/>
      <c r="C812"/>
      <c r="D812"/>
      <c r="E812"/>
      <c r="F812"/>
      <c r="G812"/>
      <c r="H812"/>
      <c r="I812"/>
      <c r="J812"/>
      <c r="K812"/>
      <c r="L812"/>
    </row>
    <row r="813" spans="1:12" s="2" customFormat="1" x14ac:dyDescent="0.25">
      <c r="A813"/>
      <c r="B813"/>
      <c r="C813"/>
      <c r="D813"/>
      <c r="E813"/>
      <c r="F813"/>
      <c r="G813"/>
      <c r="H813"/>
      <c r="I813"/>
      <c r="J813"/>
      <c r="K813"/>
      <c r="L813"/>
    </row>
    <row r="814" spans="1:12" s="2" customFormat="1" x14ac:dyDescent="0.25">
      <c r="A814"/>
      <c r="B814"/>
      <c r="C814"/>
      <c r="D814"/>
      <c r="E814"/>
      <c r="F814"/>
      <c r="G814"/>
      <c r="H814"/>
      <c r="I814"/>
      <c r="J814"/>
      <c r="K814"/>
      <c r="L814"/>
    </row>
    <row r="815" spans="1:12" s="2" customFormat="1" x14ac:dyDescent="0.25">
      <c r="A815"/>
      <c r="B815"/>
      <c r="C815"/>
      <c r="D815"/>
      <c r="E815"/>
      <c r="F815"/>
      <c r="G815"/>
      <c r="H815"/>
      <c r="I815"/>
      <c r="J815"/>
      <c r="K815"/>
      <c r="L815"/>
    </row>
    <row r="816" spans="1:12" s="2" customFormat="1" x14ac:dyDescent="0.25">
      <c r="A816"/>
      <c r="B816"/>
      <c r="C816"/>
      <c r="D816"/>
      <c r="E816"/>
      <c r="F816"/>
      <c r="G816"/>
      <c r="H816"/>
      <c r="I816"/>
      <c r="J816"/>
      <c r="K816"/>
      <c r="L816"/>
    </row>
    <row r="817" spans="1:12" s="2" customFormat="1" x14ac:dyDescent="0.25">
      <c r="A817"/>
      <c r="B817"/>
      <c r="C817"/>
      <c r="D817"/>
      <c r="E817"/>
      <c r="F817"/>
      <c r="G817"/>
      <c r="H817"/>
      <c r="I817"/>
      <c r="J817"/>
      <c r="K817"/>
      <c r="L817"/>
    </row>
    <row r="818" spans="1:12" s="2" customFormat="1" x14ac:dyDescent="0.25">
      <c r="A818"/>
      <c r="B818"/>
      <c r="C818"/>
      <c r="D818"/>
      <c r="E818"/>
      <c r="F818"/>
      <c r="G818"/>
      <c r="H818"/>
      <c r="I818"/>
      <c r="J818"/>
      <c r="K818"/>
      <c r="L818"/>
    </row>
    <row r="819" spans="1:12" s="2" customFormat="1" x14ac:dyDescent="0.25">
      <c r="A819"/>
      <c r="B819"/>
      <c r="C819"/>
      <c r="D819"/>
      <c r="E819"/>
      <c r="F819"/>
      <c r="G819"/>
      <c r="H819"/>
      <c r="I819"/>
      <c r="J819"/>
      <c r="K819"/>
      <c r="L819"/>
    </row>
    <row r="820" spans="1:12" s="2" customFormat="1" x14ac:dyDescent="0.25">
      <c r="A820"/>
      <c r="B820"/>
      <c r="C820"/>
      <c r="D820"/>
      <c r="E820"/>
      <c r="F820"/>
      <c r="G820"/>
      <c r="H820"/>
      <c r="I820"/>
      <c r="J820"/>
      <c r="K820"/>
      <c r="L820"/>
    </row>
    <row r="821" spans="1:12" s="2" customFormat="1" x14ac:dyDescent="0.25">
      <c r="A821"/>
      <c r="B821"/>
      <c r="C821"/>
      <c r="D821"/>
      <c r="E821"/>
      <c r="F821"/>
      <c r="G821"/>
      <c r="H821"/>
      <c r="I821"/>
      <c r="J821"/>
      <c r="K821"/>
      <c r="L821"/>
    </row>
    <row r="822" spans="1:12" s="2" customFormat="1" x14ac:dyDescent="0.25">
      <c r="A822"/>
      <c r="B822"/>
      <c r="C822"/>
      <c r="D822"/>
      <c r="E822"/>
      <c r="F822"/>
      <c r="G822"/>
      <c r="H822"/>
      <c r="I822"/>
      <c r="J822"/>
      <c r="K822"/>
      <c r="L822"/>
    </row>
    <row r="823" spans="1:12" s="2" customFormat="1" x14ac:dyDescent="0.25">
      <c r="A823"/>
      <c r="B823"/>
      <c r="C823"/>
      <c r="D823"/>
      <c r="E823"/>
      <c r="F823"/>
      <c r="G823"/>
      <c r="H823"/>
      <c r="I823"/>
      <c r="J823"/>
      <c r="K823"/>
      <c r="L823"/>
    </row>
    <row r="824" spans="1:12" s="2" customFormat="1" x14ac:dyDescent="0.25">
      <c r="A824"/>
      <c r="B824"/>
      <c r="C824"/>
      <c r="D824"/>
      <c r="E824"/>
      <c r="F824"/>
      <c r="G824"/>
      <c r="H824"/>
      <c r="I824"/>
      <c r="J824"/>
      <c r="K824"/>
      <c r="L824"/>
    </row>
    <row r="825" spans="1:12" s="2" customFormat="1" x14ac:dyDescent="0.25">
      <c r="A825"/>
      <c r="B825"/>
      <c r="C825"/>
      <c r="D825"/>
      <c r="E825"/>
      <c r="F825"/>
      <c r="G825"/>
      <c r="H825"/>
      <c r="I825"/>
      <c r="J825"/>
      <c r="K825"/>
      <c r="L825"/>
    </row>
    <row r="826" spans="1:12" s="2" customFormat="1" x14ac:dyDescent="0.25">
      <c r="A826"/>
      <c r="B826"/>
      <c r="C826"/>
      <c r="D826"/>
      <c r="E826"/>
      <c r="F826"/>
      <c r="G826"/>
      <c r="H826"/>
      <c r="I826"/>
      <c r="J826"/>
      <c r="K826"/>
      <c r="L826"/>
    </row>
    <row r="827" spans="1:12" s="2" customFormat="1" x14ac:dyDescent="0.25">
      <c r="A827"/>
      <c r="B827"/>
      <c r="C827"/>
      <c r="D827"/>
      <c r="E827"/>
      <c r="F827"/>
      <c r="G827"/>
      <c r="H827"/>
      <c r="I827"/>
      <c r="J827"/>
      <c r="K827"/>
      <c r="L827"/>
    </row>
    <row r="828" spans="1:12" s="2" customFormat="1" x14ac:dyDescent="0.25">
      <c r="A828"/>
      <c r="B828"/>
      <c r="C828"/>
      <c r="D828"/>
      <c r="E828"/>
      <c r="F828"/>
      <c r="G828"/>
      <c r="H828"/>
      <c r="I828"/>
      <c r="J828"/>
      <c r="K828"/>
      <c r="L828"/>
    </row>
    <row r="829" spans="1:12" s="2" customFormat="1" x14ac:dyDescent="0.25">
      <c r="A829"/>
      <c r="B829"/>
      <c r="C829"/>
      <c r="D829"/>
      <c r="E829"/>
      <c r="F829"/>
      <c r="G829"/>
      <c r="H829"/>
      <c r="I829"/>
      <c r="J829"/>
      <c r="K829"/>
      <c r="L829"/>
    </row>
    <row r="830" spans="1:12" s="2" customFormat="1" x14ac:dyDescent="0.25">
      <c r="A830"/>
      <c r="B830"/>
      <c r="C830"/>
      <c r="D830"/>
      <c r="E830"/>
      <c r="F830"/>
      <c r="G830"/>
      <c r="H830"/>
      <c r="I830"/>
      <c r="J830"/>
      <c r="K830"/>
      <c r="L830"/>
    </row>
    <row r="831" spans="1:12" s="2" customFormat="1" x14ac:dyDescent="0.25">
      <c r="A831"/>
      <c r="B831"/>
      <c r="C831"/>
      <c r="D831"/>
      <c r="E831"/>
      <c r="F831"/>
      <c r="G831"/>
      <c r="H831"/>
      <c r="I831"/>
      <c r="J831"/>
      <c r="K831"/>
      <c r="L831"/>
    </row>
    <row r="832" spans="1:12" s="2" customFormat="1" x14ac:dyDescent="0.25">
      <c r="A832"/>
      <c r="B832"/>
      <c r="C832"/>
      <c r="D832"/>
      <c r="E832"/>
      <c r="F832"/>
      <c r="G832"/>
      <c r="H832"/>
      <c r="I832"/>
      <c r="J832"/>
      <c r="K832"/>
      <c r="L832"/>
    </row>
    <row r="833" spans="1:12" s="2" customFormat="1" x14ac:dyDescent="0.25">
      <c r="A833"/>
      <c r="B833"/>
      <c r="C833"/>
      <c r="D833"/>
      <c r="E833"/>
      <c r="F833"/>
      <c r="G833"/>
      <c r="H833"/>
      <c r="I833"/>
      <c r="J833"/>
      <c r="K833"/>
      <c r="L833"/>
    </row>
    <row r="834" spans="1:12" s="2" customFormat="1" x14ac:dyDescent="0.25">
      <c r="A834"/>
      <c r="B834"/>
      <c r="C834"/>
      <c r="D834"/>
      <c r="E834"/>
      <c r="F834"/>
      <c r="G834"/>
      <c r="H834"/>
      <c r="I834"/>
      <c r="J834"/>
      <c r="K834"/>
      <c r="L834"/>
    </row>
    <row r="835" spans="1:12" s="2" customFormat="1" x14ac:dyDescent="0.25">
      <c r="A835"/>
      <c r="B835"/>
      <c r="C835"/>
      <c r="D835"/>
      <c r="E835"/>
      <c r="F835"/>
      <c r="G835"/>
      <c r="H835"/>
      <c r="I835"/>
      <c r="J835"/>
      <c r="K835"/>
      <c r="L835"/>
    </row>
    <row r="836" spans="1:12" s="2" customFormat="1" x14ac:dyDescent="0.25">
      <c r="A836"/>
      <c r="B836"/>
      <c r="C836"/>
      <c r="D836"/>
      <c r="E836"/>
      <c r="F836"/>
      <c r="G836"/>
      <c r="H836"/>
      <c r="I836"/>
      <c r="J836"/>
      <c r="K836"/>
      <c r="L836"/>
    </row>
    <row r="837" spans="1:12" s="2" customFormat="1" x14ac:dyDescent="0.25">
      <c r="A837"/>
      <c r="B837"/>
      <c r="C837"/>
      <c r="D837"/>
      <c r="E837"/>
      <c r="F837"/>
      <c r="G837"/>
      <c r="H837"/>
      <c r="I837"/>
      <c r="J837"/>
      <c r="K837"/>
      <c r="L837"/>
    </row>
    <row r="838" spans="1:12" s="2" customFormat="1" x14ac:dyDescent="0.25">
      <c r="A838"/>
      <c r="B838"/>
      <c r="C838"/>
      <c r="D838"/>
      <c r="E838"/>
      <c r="F838"/>
      <c r="G838"/>
      <c r="H838"/>
      <c r="I838"/>
      <c r="J838"/>
      <c r="K838"/>
      <c r="L838"/>
    </row>
    <row r="839" spans="1:12" s="2" customFormat="1" x14ac:dyDescent="0.25">
      <c r="A839"/>
      <c r="B839"/>
      <c r="C839"/>
      <c r="D839"/>
      <c r="E839"/>
      <c r="F839"/>
      <c r="G839"/>
      <c r="H839"/>
      <c r="I839"/>
      <c r="J839"/>
      <c r="K839"/>
      <c r="L839"/>
    </row>
    <row r="840" spans="1:12" s="2" customFormat="1" x14ac:dyDescent="0.25">
      <c r="A840"/>
      <c r="B840"/>
      <c r="C840"/>
      <c r="D840"/>
      <c r="E840"/>
      <c r="F840"/>
      <c r="G840"/>
      <c r="H840"/>
      <c r="I840"/>
      <c r="J840"/>
      <c r="K840"/>
      <c r="L840"/>
    </row>
    <row r="841" spans="1:12" s="2" customFormat="1" x14ac:dyDescent="0.25">
      <c r="A841"/>
      <c r="B841"/>
      <c r="C841"/>
      <c r="D841"/>
      <c r="E841"/>
      <c r="F841"/>
      <c r="G841"/>
      <c r="H841"/>
      <c r="I841"/>
      <c r="J841"/>
      <c r="K841"/>
      <c r="L841"/>
    </row>
    <row r="842" spans="1:12" s="2" customFormat="1" x14ac:dyDescent="0.25">
      <c r="A842"/>
      <c r="B842"/>
      <c r="C842"/>
      <c r="D842"/>
      <c r="E842"/>
      <c r="F842"/>
      <c r="G842"/>
      <c r="H842"/>
      <c r="I842"/>
      <c r="J842"/>
      <c r="K842"/>
      <c r="L842"/>
    </row>
    <row r="843" spans="1:12" s="2" customFormat="1" x14ac:dyDescent="0.25">
      <c r="A843"/>
      <c r="B843"/>
      <c r="C843"/>
      <c r="D843"/>
      <c r="E843"/>
      <c r="F843"/>
      <c r="G843"/>
      <c r="H843"/>
      <c r="I843"/>
      <c r="J843"/>
      <c r="K843"/>
      <c r="L843"/>
    </row>
    <row r="844" spans="1:12" s="2" customFormat="1" x14ac:dyDescent="0.25">
      <c r="A844"/>
      <c r="B844"/>
      <c r="C844"/>
      <c r="D844"/>
      <c r="E844"/>
      <c r="F844"/>
      <c r="G844"/>
      <c r="H844"/>
      <c r="I844"/>
      <c r="J844"/>
      <c r="K844"/>
      <c r="L844"/>
    </row>
    <row r="845" spans="1:12" s="2" customFormat="1" x14ac:dyDescent="0.25">
      <c r="A845"/>
      <c r="B845"/>
      <c r="C845"/>
      <c r="D845"/>
      <c r="E845"/>
      <c r="F845"/>
      <c r="G845"/>
      <c r="H845"/>
      <c r="I845"/>
      <c r="J845"/>
      <c r="K845"/>
      <c r="L845"/>
    </row>
    <row r="846" spans="1:12" s="2" customFormat="1" x14ac:dyDescent="0.25">
      <c r="A846"/>
      <c r="B846"/>
      <c r="C846"/>
      <c r="D846"/>
      <c r="E846"/>
      <c r="F846"/>
      <c r="G846"/>
      <c r="H846"/>
      <c r="I846"/>
      <c r="J846"/>
      <c r="K846"/>
      <c r="L846"/>
    </row>
    <row r="847" spans="1:12" s="2" customFormat="1" x14ac:dyDescent="0.25">
      <c r="A847"/>
      <c r="B847"/>
      <c r="C847"/>
      <c r="D847"/>
      <c r="E847"/>
      <c r="F847"/>
      <c r="G847"/>
      <c r="H847"/>
      <c r="I847"/>
      <c r="J847"/>
      <c r="K847"/>
      <c r="L847"/>
    </row>
    <row r="848" spans="1:12" s="2" customFormat="1" x14ac:dyDescent="0.25">
      <c r="A848"/>
      <c r="B848"/>
      <c r="C848"/>
      <c r="D848"/>
      <c r="E848"/>
      <c r="F848"/>
      <c r="G848"/>
      <c r="H848"/>
      <c r="I848"/>
      <c r="J848"/>
      <c r="K848"/>
      <c r="L848"/>
    </row>
    <row r="849" spans="1:12" s="2" customFormat="1" x14ac:dyDescent="0.25">
      <c r="A849"/>
      <c r="B849"/>
      <c r="C849"/>
      <c r="D849"/>
      <c r="E849"/>
      <c r="F849"/>
      <c r="G849"/>
      <c r="H849"/>
      <c r="I849"/>
      <c r="J849"/>
      <c r="K849"/>
      <c r="L849"/>
    </row>
    <row r="850" spans="1:12" s="2" customFormat="1" x14ac:dyDescent="0.25">
      <c r="A850"/>
      <c r="B850"/>
      <c r="C850"/>
      <c r="D850"/>
      <c r="E850"/>
      <c r="F850"/>
      <c r="G850"/>
      <c r="H850"/>
      <c r="I850"/>
      <c r="J850"/>
      <c r="K850"/>
      <c r="L850"/>
    </row>
    <row r="851" spans="1:12" s="2" customFormat="1" x14ac:dyDescent="0.25">
      <c r="A851"/>
      <c r="B851"/>
      <c r="C851"/>
      <c r="D851"/>
      <c r="E851"/>
      <c r="F851"/>
      <c r="G851"/>
      <c r="H851"/>
      <c r="I851"/>
      <c r="J851"/>
      <c r="K851"/>
      <c r="L851"/>
    </row>
    <row r="852" spans="1:12" s="2" customFormat="1" x14ac:dyDescent="0.25">
      <c r="A852"/>
      <c r="B852"/>
      <c r="C852"/>
      <c r="D852"/>
      <c r="E852"/>
      <c r="F852"/>
      <c r="G852"/>
      <c r="H852"/>
      <c r="I852"/>
      <c r="J852"/>
      <c r="K852"/>
      <c r="L852"/>
    </row>
    <row r="853" spans="1:12" s="2" customFormat="1" x14ac:dyDescent="0.25">
      <c r="A853"/>
      <c r="B853"/>
      <c r="C853"/>
      <c r="D853"/>
      <c r="E853"/>
      <c r="F853"/>
      <c r="G853"/>
      <c r="H853"/>
      <c r="I853"/>
      <c r="J853"/>
      <c r="K853"/>
      <c r="L853"/>
    </row>
    <row r="854" spans="1:12" s="2" customFormat="1" x14ac:dyDescent="0.25">
      <c r="A854"/>
      <c r="B854"/>
      <c r="C854"/>
      <c r="D854"/>
      <c r="E854"/>
      <c r="F854"/>
      <c r="G854"/>
      <c r="H854"/>
      <c r="I854"/>
      <c r="J854"/>
      <c r="K854"/>
      <c r="L854"/>
    </row>
    <row r="855" spans="1:12" s="2" customFormat="1" x14ac:dyDescent="0.25">
      <c r="A855"/>
      <c r="B855"/>
      <c r="C855"/>
      <c r="D855"/>
      <c r="E855"/>
      <c r="F855"/>
      <c r="G855"/>
      <c r="H855"/>
      <c r="I855"/>
      <c r="J855"/>
      <c r="K855"/>
      <c r="L855"/>
    </row>
    <row r="856" spans="1:12" s="2" customFormat="1" x14ac:dyDescent="0.25">
      <c r="A856"/>
      <c r="B856"/>
      <c r="C856"/>
      <c r="D856"/>
      <c r="E856"/>
      <c r="F856"/>
      <c r="G856"/>
      <c r="H856"/>
      <c r="I856"/>
      <c r="J856"/>
      <c r="K856"/>
      <c r="L856"/>
    </row>
    <row r="857" spans="1:12" s="2" customFormat="1" x14ac:dyDescent="0.25">
      <c r="A857"/>
      <c r="B857"/>
      <c r="C857"/>
      <c r="D857"/>
      <c r="E857"/>
      <c r="F857"/>
      <c r="G857"/>
      <c r="H857"/>
      <c r="I857"/>
      <c r="J857"/>
      <c r="K857"/>
      <c r="L857"/>
    </row>
    <row r="858" spans="1:12" s="2" customFormat="1" x14ac:dyDescent="0.25">
      <c r="A858"/>
      <c r="B858"/>
      <c r="C858"/>
      <c r="D858"/>
      <c r="E858"/>
      <c r="F858"/>
      <c r="G858"/>
      <c r="H858"/>
      <c r="I858"/>
      <c r="J858"/>
      <c r="K858"/>
      <c r="L858"/>
    </row>
    <row r="859" spans="1:12" s="2" customFormat="1" x14ac:dyDescent="0.25">
      <c r="A859"/>
      <c r="B859"/>
      <c r="C859"/>
      <c r="D859"/>
      <c r="E859"/>
      <c r="F859"/>
      <c r="G859"/>
      <c r="H859"/>
      <c r="I859"/>
      <c r="J859"/>
      <c r="K859"/>
      <c r="L859"/>
    </row>
    <row r="860" spans="1:12" s="2" customFormat="1" x14ac:dyDescent="0.25">
      <c r="A860"/>
      <c r="B860"/>
      <c r="C860"/>
      <c r="D860"/>
      <c r="E860"/>
      <c r="F860"/>
      <c r="G860"/>
      <c r="H860"/>
      <c r="I860"/>
      <c r="J860"/>
      <c r="K860"/>
      <c r="L860"/>
    </row>
    <row r="861" spans="1:12" s="2" customFormat="1" x14ac:dyDescent="0.25">
      <c r="A861"/>
      <c r="B861"/>
      <c r="C861"/>
      <c r="D861"/>
      <c r="E861"/>
      <c r="F861"/>
      <c r="G861"/>
      <c r="H861"/>
      <c r="I861"/>
      <c r="J861"/>
      <c r="K861"/>
      <c r="L861"/>
    </row>
    <row r="862" spans="1:12" s="2" customFormat="1" x14ac:dyDescent="0.25">
      <c r="A862"/>
      <c r="B862"/>
      <c r="C862"/>
      <c r="D862"/>
      <c r="E862"/>
      <c r="F862"/>
      <c r="G862"/>
      <c r="H862"/>
      <c r="I862"/>
      <c r="J862"/>
      <c r="K862"/>
      <c r="L862"/>
    </row>
    <row r="863" spans="1:12" s="2" customFormat="1" x14ac:dyDescent="0.25">
      <c r="A863"/>
      <c r="B863"/>
      <c r="C863"/>
      <c r="D863"/>
      <c r="E863"/>
      <c r="F863"/>
      <c r="G863"/>
      <c r="H863"/>
      <c r="I863"/>
      <c r="J863"/>
      <c r="K863"/>
      <c r="L863"/>
    </row>
    <row r="864" spans="1:12" s="2" customFormat="1" x14ac:dyDescent="0.25">
      <c r="A864"/>
      <c r="B864"/>
      <c r="C864"/>
      <c r="D864"/>
      <c r="E864"/>
      <c r="F864"/>
      <c r="G864"/>
      <c r="H864"/>
      <c r="I864"/>
      <c r="J864"/>
      <c r="K864"/>
      <c r="L864"/>
    </row>
    <row r="865" spans="1:13" s="2" customFormat="1" x14ac:dyDescent="0.25">
      <c r="A865"/>
      <c r="B865"/>
      <c r="C865"/>
      <c r="D865"/>
      <c r="E865"/>
      <c r="F865"/>
      <c r="G865"/>
      <c r="H865"/>
      <c r="I865"/>
      <c r="J865"/>
      <c r="K865"/>
      <c r="L865"/>
    </row>
    <row r="866" spans="1:13" s="2" customFormat="1" x14ac:dyDescent="0.25">
      <c r="A866"/>
      <c r="B866"/>
      <c r="C866"/>
      <c r="D866"/>
      <c r="E866"/>
      <c r="F866"/>
      <c r="G866"/>
      <c r="H866"/>
      <c r="I866"/>
      <c r="J866"/>
      <c r="K866"/>
      <c r="L866"/>
    </row>
    <row r="867" spans="1:13" s="2" customFormat="1" x14ac:dyDescent="0.25">
      <c r="A867"/>
      <c r="B867"/>
      <c r="C867"/>
      <c r="D867"/>
      <c r="E867"/>
      <c r="F867"/>
      <c r="G867"/>
      <c r="H867"/>
      <c r="I867"/>
      <c r="J867"/>
      <c r="K867"/>
      <c r="L867"/>
    </row>
    <row r="868" spans="1:13" s="2" customFormat="1" x14ac:dyDescent="0.25">
      <c r="A868"/>
      <c r="B868"/>
      <c r="C868"/>
      <c r="D868"/>
      <c r="E868"/>
      <c r="F868"/>
      <c r="G868"/>
      <c r="H868"/>
      <c r="I868"/>
      <c r="J868"/>
      <c r="K868"/>
      <c r="L868"/>
    </row>
    <row r="869" spans="1:13" s="2" customFormat="1" x14ac:dyDescent="0.25">
      <c r="A869"/>
      <c r="B869"/>
      <c r="C869"/>
      <c r="D869"/>
      <c r="E869"/>
      <c r="F869"/>
      <c r="G869"/>
      <c r="H869"/>
      <c r="I869"/>
      <c r="J869"/>
      <c r="K869"/>
      <c r="L869"/>
    </row>
    <row r="870" spans="1:13" s="2" customFormat="1" x14ac:dyDescent="0.25">
      <c r="A870"/>
      <c r="B870"/>
      <c r="C870"/>
      <c r="D870"/>
      <c r="E870"/>
      <c r="F870"/>
      <c r="G870"/>
      <c r="H870"/>
      <c r="I870"/>
      <c r="J870"/>
      <c r="K870"/>
      <c r="L870"/>
    </row>
    <row r="871" spans="1:13" s="2" customFormat="1" x14ac:dyDescent="0.25">
      <c r="A871"/>
      <c r="B871"/>
      <c r="C871"/>
      <c r="D871"/>
      <c r="E871"/>
      <c r="F871"/>
      <c r="G871"/>
      <c r="H871"/>
      <c r="I871"/>
      <c r="J871"/>
      <c r="K871"/>
      <c r="L871"/>
    </row>
    <row r="872" spans="1:13" s="2" customFormat="1" x14ac:dyDescent="0.25">
      <c r="A872"/>
      <c r="B872"/>
      <c r="C872"/>
      <c r="D872"/>
      <c r="E872"/>
      <c r="F872"/>
      <c r="G872"/>
      <c r="H872"/>
      <c r="I872"/>
      <c r="J872"/>
      <c r="K872"/>
      <c r="L872"/>
    </row>
    <row r="873" spans="1:13" s="2" customForma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</row>
    <row r="874" spans="1:13" s="2" customFormat="1" ht="28.5" customHeigh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</row>
    <row r="875" spans="1:13" s="2" customFormat="1" ht="28.5" customHeigh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 spans="1:13" s="2" customFormat="1" ht="29.25" customHeigh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</row>
    <row r="877" spans="1:13" s="2" customFormat="1" ht="30.75" customHeigh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</row>
    <row r="878" spans="1:13" s="2" customForma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</row>
    <row r="879" spans="1:13" s="2" customForma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</row>
    <row r="880" spans="1:13" s="2" customForma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</row>
    <row r="881" spans="1:14" s="2" customFormat="1" ht="27.75" customHeigh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</row>
    <row r="882" spans="1:14" s="2" customFormat="1" ht="27" customHeigh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 spans="1:14" s="2" customForma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 s="27"/>
    </row>
    <row r="884" spans="1:14" s="2" customForma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 s="27"/>
    </row>
    <row r="885" spans="1:14" s="2" customForma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N885" s="27"/>
    </row>
    <row r="886" spans="1:14" s="2" customForma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N886" s="27"/>
    </row>
    <row r="887" spans="1:14" s="2" customFormat="1" ht="24.75" customHeigh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N887" s="27"/>
    </row>
    <row r="888" spans="1:14" s="2" customFormat="1" ht="30" customHeigh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N888" s="29"/>
    </row>
    <row r="889" spans="1:14" s="2" customForma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N889" s="29"/>
    </row>
    <row r="890" spans="1:14" s="2" customForma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N890" s="29"/>
    </row>
    <row r="891" spans="1:14" s="2" customForma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N891" s="27"/>
    </row>
    <row r="892" spans="1:14" s="2" customForma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N892" s="27"/>
    </row>
    <row r="893" spans="1:14" s="2" customForma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N893" s="51"/>
    </row>
    <row r="894" spans="1:14" s="2" customForma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N894" s="64"/>
    </row>
    <row r="895" spans="1:14" s="2" customForma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N895" s="51"/>
    </row>
    <row r="896" spans="1:14" s="2" customForma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N896" s="27"/>
    </row>
    <row r="897" spans="1:14" s="2" customForma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N897" s="8"/>
    </row>
    <row r="898" spans="1:14" s="2" customForma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N898" s="8"/>
    </row>
    <row r="899" spans="1:14" s="2" customForma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N899" s="8"/>
    </row>
    <row r="900" spans="1:14" s="2" customForma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N900" s="8"/>
    </row>
    <row r="901" spans="1:14" s="2" customForma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N901" s="8"/>
    </row>
    <row r="902" spans="1:14" s="2" customForma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N902" s="8"/>
    </row>
    <row r="903" spans="1:14" s="2" customForma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N903" s="8"/>
    </row>
    <row r="904" spans="1:14" s="2" customForma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N904" s="8"/>
    </row>
    <row r="905" spans="1:14" s="2" customForma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N905" s="8"/>
    </row>
    <row r="906" spans="1:14" s="2" customForma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 s="8"/>
    </row>
    <row r="907" spans="1:14" s="2" customForma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 s="8"/>
    </row>
    <row r="908" spans="1:14" s="2" customForma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 s="8"/>
    </row>
    <row r="909" spans="1:14" s="2" customForma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 s="8"/>
    </row>
    <row r="910" spans="1:14" s="2" customForma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 s="8"/>
    </row>
    <row r="911" spans="1:14" s="2" customForma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 s="8"/>
    </row>
    <row r="912" spans="1:14" s="2" customForma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 s="8"/>
    </row>
    <row r="913" spans="1:14" s="2" customForma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 s="8"/>
    </row>
    <row r="914" spans="1:14" s="2" customForma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 s="8"/>
    </row>
    <row r="915" spans="1:14" s="2" customForma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 s="8"/>
    </row>
    <row r="916" spans="1:14" s="2" customForma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 s="7"/>
    </row>
    <row r="917" spans="1:14" s="2" customForma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 s="7"/>
    </row>
    <row r="918" spans="1:14" s="2" customForma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 s="7"/>
    </row>
    <row r="919" spans="1:14" s="2" customForma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 s="27"/>
    </row>
    <row r="920" spans="1:14" s="2" customForma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 s="6"/>
    </row>
    <row r="921" spans="1:14" s="2" customForma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 s="27"/>
    </row>
    <row r="922" spans="1:14" s="2" customForma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 s="27"/>
    </row>
    <row r="923" spans="1:14" s="2" customForma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 s="51"/>
    </row>
    <row r="924" spans="1:14" s="2" customForma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 s="51"/>
    </row>
    <row r="925" spans="1:14" s="2" customForma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 s="75"/>
    </row>
    <row r="938" spans="14:14" x14ac:dyDescent="0.25">
      <c r="N938"/>
    </row>
    <row r="939" spans="14:14" x14ac:dyDescent="0.25">
      <c r="N939"/>
    </row>
    <row r="940" spans="14:14" x14ac:dyDescent="0.25">
      <c r="N940"/>
    </row>
    <row r="941" spans="14:14" x14ac:dyDescent="0.25">
      <c r="N941"/>
    </row>
    <row r="942" spans="14:14" x14ac:dyDescent="0.25">
      <c r="N942"/>
    </row>
    <row r="943" spans="14:14" x14ac:dyDescent="0.25">
      <c r="N943"/>
    </row>
    <row r="944" spans="14:14" x14ac:dyDescent="0.25">
      <c r="N944"/>
    </row>
    <row r="945" spans="14:14" x14ac:dyDescent="0.25">
      <c r="N945"/>
    </row>
    <row r="946" spans="14:14" x14ac:dyDescent="0.25">
      <c r="N946"/>
    </row>
    <row r="947" spans="14:14" x14ac:dyDescent="0.25">
      <c r="N947"/>
    </row>
    <row r="948" spans="14:14" x14ac:dyDescent="0.25">
      <c r="N948"/>
    </row>
    <row r="949" spans="14:14" x14ac:dyDescent="0.25">
      <c r="N949"/>
    </row>
    <row r="950" spans="14:14" x14ac:dyDescent="0.25">
      <c r="N950"/>
    </row>
    <row r="951" spans="14:14" x14ac:dyDescent="0.25">
      <c r="N951"/>
    </row>
    <row r="952" spans="14:14" x14ac:dyDescent="0.25">
      <c r="N952"/>
    </row>
    <row r="953" spans="14:14" x14ac:dyDescent="0.25">
      <c r="N953"/>
    </row>
    <row r="954" spans="14:14" x14ac:dyDescent="0.25">
      <c r="N954"/>
    </row>
    <row r="955" spans="14:14" x14ac:dyDescent="0.25">
      <c r="N955"/>
    </row>
    <row r="956" spans="14:14" x14ac:dyDescent="0.25">
      <c r="N956"/>
    </row>
    <row r="957" spans="14:14" x14ac:dyDescent="0.25">
      <c r="N957"/>
    </row>
    <row r="958" spans="14:14" x14ac:dyDescent="0.25">
      <c r="N958"/>
    </row>
  </sheetData>
  <mergeCells count="18">
    <mergeCell ref="E299:G299"/>
    <mergeCell ref="A7:L7"/>
    <mergeCell ref="A9:L9"/>
    <mergeCell ref="H11:I11"/>
    <mergeCell ref="H12:I12"/>
    <mergeCell ref="A13:G13"/>
    <mergeCell ref="A51:L51"/>
    <mergeCell ref="A242:L242"/>
    <mergeCell ref="A282:L282"/>
    <mergeCell ref="A286:L286"/>
    <mergeCell ref="A292:L292"/>
    <mergeCell ref="A661:L661"/>
    <mergeCell ref="A663:L663"/>
    <mergeCell ref="A688:L688"/>
    <mergeCell ref="A366:L366"/>
    <mergeCell ref="A468:L468"/>
    <mergeCell ref="A470:L470"/>
    <mergeCell ref="A657:L657"/>
  </mergeCells>
  <dataValidations xWindow="988" yWindow="518" count="9">
    <dataValidation allowBlank="1" showInputMessage="1" showErrorMessage="1" prompt="Характеристика на русском языке заполняется автоматически в соответствии с КТРУ" sqref="D469:E469 D367:E467 D308:E365 E287:E290 D283:E285 D291:E291 D281:E281 I155:I156 D46:E50 E293 D258:D263 D294:E294 E243:E246 D243:D245 E258:E280 D52:E241"/>
    <dataValidation type="list" allowBlank="1" showInputMessage="1" showErrorMessage="1" sqref="F685">
      <formula1>ВидПредмета</formula1>
    </dataValidation>
    <dataValidation allowBlank="1" showInputMessage="1" showErrorMessage="1" prompt="Наименование на русском языке заполняется автоматически в соответствии с КТРУ" sqref="N920 B611:B656 D674:E675 D656:E656 N897:N918 B674:B675 B664:B670 D249:E249"/>
    <dataValidation allowBlank="1" showInputMessage="1" showErrorMessage="1" prompt="Введите дополнительную характеристику на русском языке" sqref="B687 D676:E685 D687:E687 B676:B684 D660:E660 B662 D664:E673 B671:B673 D471:E655 D290 E247:E248 D250:E251 D246:D248 B293"/>
    <dataValidation type="list" allowBlank="1" showInputMessage="1" showErrorMessage="1" prompt="Выберите способ закупки" sqref="C687 C611:C656 C658:C660 C469 C662 C664:C684">
      <formula1>Способ</formula1>
    </dataValidation>
    <dataValidation allowBlank="1" showInputMessage="1" showErrorMessage="1" prompt="Введите срок поставки" sqref="I687 I308:I365 I664:I685 I469 I367:I467 I471:I656 I662 I658:I660 I689:I692 I283:I285 I45:I50 I287:I291 I293:I294 I13:I39 I52:I105 I157:I241 I243:I281 I115:I154"/>
    <dataValidation allowBlank="1" showInputMessage="1" showErrorMessage="1" prompt="Единица измерения заполняется автоматически в соответствии с КТРУ" sqref="F687 F664:F684 F308:F365 F689 F469 F367:F467 F471:F656 F691:F692 F287:F291 F283:F285 F45:F50 F293:F294 F14:F39 F243:F281 F52:F241"/>
    <dataValidation allowBlank="1" showInputMessage="1" showErrorMessage="1" prompt="Введите дополнительную характеристику на государственном языке" sqref="D689:E689"/>
    <dataValidation allowBlank="1" showInputMessage="1" showErrorMessage="1" prompt="Наименование на государственном языке заполняется автоматически в соответствии с КТРУ" sqref="B689 B469 B308:B365 B367:B467 B685 B658:B660 B471:B610 B287:B291 B283:B285 B45:B50 B294 B14 B16:B39 B52:B105 D252:E257 B107 B243:B281 D264:D280 B115:B241"/>
  </dataValidations>
  <pageMargins left="0.59055118110236227" right="0.11811023622047245" top="0.19685039370078741" bottom="7.874015748031496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Годовой план (2)</vt:lpstr>
      <vt:lpstr>Годовой план</vt:lpstr>
      <vt:lpstr>Лист1</vt:lpstr>
      <vt:lpstr>Лист2</vt:lpstr>
      <vt:lpstr>Лист3</vt:lpstr>
      <vt:lpstr>'Годовой план'!Заголовки_для_печати</vt:lpstr>
      <vt:lpstr>'Годовой план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2023-01-19T07:28:04Z</dcterms:modified>
</cp:coreProperties>
</file>